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jetok (10.10.1.104)\OBSTARÁVANIE\2025\5. Protipovodňové opatrenia Vinohradská ulica\"/>
    </mc:Choice>
  </mc:AlternateContent>
  <xr:revisionPtr revIDLastSave="0" documentId="8_{3A390B0D-A8FE-4C0C-906C-15A2FC4E2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cet" sheetId="3" r:id="rId1"/>
  </sheets>
  <calcPr calcId="191029"/>
</workbook>
</file>

<file path=xl/calcChain.xml><?xml version="1.0" encoding="utf-8"?>
<calcChain xmlns="http://schemas.openxmlformats.org/spreadsheetml/2006/main">
  <c r="G42" i="3" l="1"/>
  <c r="G37" i="3"/>
  <c r="G38" i="3"/>
  <c r="E25" i="3"/>
  <c r="E19" i="3"/>
  <c r="E20" i="3"/>
  <c r="E32" i="3"/>
  <c r="G30" i="3" l="1"/>
  <c r="G28" i="3" l="1"/>
  <c r="E36" i="3"/>
  <c r="G36" i="3" l="1"/>
  <c r="G35" i="3"/>
  <c r="G34" i="3"/>
  <c r="E27" i="3" l="1"/>
  <c r="G25" i="3" l="1"/>
  <c r="G21" i="3"/>
  <c r="G15" i="3" l="1"/>
  <c r="E33" i="3"/>
  <c r="G19" i="3" l="1"/>
  <c r="G32" i="3"/>
  <c r="I15" i="3"/>
  <c r="G39" i="3" l="1"/>
  <c r="G41" i="3" s="1"/>
  <c r="K15" i="3"/>
  <c r="K14" i="3" l="1"/>
</calcChain>
</file>

<file path=xl/sharedStrings.xml><?xml version="1.0" encoding="utf-8"?>
<sst xmlns="http://schemas.openxmlformats.org/spreadsheetml/2006/main" count="73" uniqueCount="62">
  <si>
    <t>Stavba:</t>
  </si>
  <si>
    <t>Objekt:</t>
  </si>
  <si>
    <t>Časť:</t>
  </si>
  <si>
    <t>Objednávateľ:</t>
  </si>
  <si>
    <t>Zhotoviteľ:</t>
  </si>
  <si>
    <t>Dátum:</t>
  </si>
  <si>
    <t>Popis</t>
  </si>
  <si>
    <t>Cena celkom</t>
  </si>
  <si>
    <t>Hmotnosť celkom</t>
  </si>
  <si>
    <t>Celkom</t>
  </si>
  <si>
    <t>ROZPOČET</t>
  </si>
  <si>
    <t>JKSO:</t>
  </si>
  <si>
    <t>P.Č.</t>
  </si>
  <si>
    <t>Kód položky</t>
  </si>
  <si>
    <t>MJ</t>
  </si>
  <si>
    <t>Množstvo celkom</t>
  </si>
  <si>
    <t>Hmotnosť</t>
  </si>
  <si>
    <t>Hmotnosť sute</t>
  </si>
  <si>
    <t>Hmotnosť sute celkom</t>
  </si>
  <si>
    <t>Typ položky</t>
  </si>
  <si>
    <t>Úroveň</t>
  </si>
  <si>
    <t>0</t>
  </si>
  <si>
    <t>2</t>
  </si>
  <si>
    <t>m3</t>
  </si>
  <si>
    <t>t</t>
  </si>
  <si>
    <t>m2</t>
  </si>
  <si>
    <t>ZEMNÉ PRÁCE</t>
  </si>
  <si>
    <t>Vodorovné premiestnenie zeminy z hornín triedy 1 až 4 na vzdialenosť do 3 000 m</t>
  </si>
  <si>
    <t>Príplatok k cene za každých ďaľších i začatých 1 000 m</t>
  </si>
  <si>
    <t>171 20-1202</t>
  </si>
  <si>
    <t>131 20-1109</t>
  </si>
  <si>
    <t>Príplatok za lepivosť ( 30% z pol.č.5 )</t>
  </si>
  <si>
    <t>totožný rozsah s položkou č.3</t>
  </si>
  <si>
    <t>171 20-9002</t>
  </si>
  <si>
    <t>Poplatok za skladovanie - zemina a kamenivo (17 05) ostatné</t>
  </si>
  <si>
    <t>Obec Lozorno, Hlavná 1, 900 55 Lozorno</t>
  </si>
  <si>
    <t>odvoz na skládku do vzdialenosti 5km</t>
  </si>
  <si>
    <t>Ochranná retenčná nádrž</t>
  </si>
  <si>
    <t>1210m3</t>
  </si>
  <si>
    <t>0,3*1210</t>
  </si>
  <si>
    <t>5*1210,0</t>
  </si>
  <si>
    <t>1,6*1210</t>
  </si>
  <si>
    <t>181301105.S</t>
  </si>
  <si>
    <t>Rozprestretie ornice v rovine, plocha do 500 m2, hr. do 300 mm</t>
  </si>
  <si>
    <t>183405211.S</t>
  </si>
  <si>
    <t>Výsev trávniku hydroosevom na ornicu</t>
  </si>
  <si>
    <t>005720001300.S</t>
  </si>
  <si>
    <t>Osivá tráv - trávové semeno</t>
  </si>
  <si>
    <t>kg</t>
  </si>
  <si>
    <t>131 20-1103</t>
  </si>
  <si>
    <t>Hĺbenie nezapažených jám v hornine triedy 3 objemu nad 1000 do 10 000 m3</t>
  </si>
  <si>
    <t>výkopy jám pre retenčnú nádrž</t>
  </si>
  <si>
    <t>retenčná nádrž</t>
  </si>
  <si>
    <t>Uloženie prebytočnej zeminy na skládku objemu nad 1000 do 10 000 m3</t>
  </si>
  <si>
    <t xml:space="preserve">o objeme nad 1000 do 10 000 m3 </t>
  </si>
  <si>
    <t>162 50-1142</t>
  </si>
  <si>
    <t>162 50-1143</t>
  </si>
  <si>
    <t>167 10-2102</t>
  </si>
  <si>
    <t>Nakladanie neulahnutého výkopku z hornín tr. 1-4 na 1000 do 10 000m3</t>
  </si>
  <si>
    <t>geotextília 300 g</t>
  </si>
  <si>
    <t>Kamenivo riečne vymývané</t>
  </si>
  <si>
    <t>Vodozádržné opatrenia na Vinohradskej ulici v Lozorne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</si>
</sst>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#;\-####"/>
    <numFmt numFmtId="165" formatCode="#,##0.000;\-#,##0.000"/>
    <numFmt numFmtId="166" formatCode="#,##0.00000;\-#,##0.00000"/>
    <numFmt numFmtId="167" formatCode="#,##0.000"/>
    <numFmt numFmtId="168" formatCode="0.00000"/>
    <numFmt numFmtId="169" formatCode="#,##0.00000"/>
    <numFmt numFmtId="170" formatCode="0.000"/>
  </numFmts>
  <fonts count="21">
    <font>
      <sz val="10"/>
      <name val="Arial"/>
      <charset val="110"/>
    </font>
    <font>
      <sz val="8"/>
      <name val="Arial"/>
      <family val="2"/>
      <charset val="238"/>
    </font>
    <font>
      <sz val="8"/>
      <name val="Arial CE"/>
      <charset val="110"/>
    </font>
    <font>
      <b/>
      <sz val="8"/>
      <name val="Arial"/>
      <family val="2"/>
      <charset val="238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sz val="8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8"/>
      <color rgb="FFFF0000"/>
      <name val="Arial"/>
      <family val="2"/>
      <charset val="238"/>
    </font>
    <font>
      <i/>
      <sz val="8"/>
      <color rgb="FF7030A0"/>
      <name val="Arial CE"/>
      <charset val="238"/>
    </font>
    <font>
      <sz val="8"/>
      <name val="MS Sans Serif"/>
      <charset val="1"/>
    </font>
    <font>
      <sz val="8"/>
      <name val="Arial CE"/>
      <charset val="238"/>
    </font>
    <font>
      <b/>
      <sz val="8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</cellStyleXfs>
  <cellXfs count="79">
    <xf numFmtId="0" fontId="0" fillId="0" borderId="0" xfId="0" applyAlignment="1">
      <alignment vertical="top"/>
      <protection locked="0"/>
    </xf>
    <xf numFmtId="0" fontId="0" fillId="0" borderId="0" xfId="0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4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164" fontId="2" fillId="3" borderId="6" xfId="0" applyNumberFormat="1" applyFont="1" applyFill="1" applyBorder="1" applyAlignment="1" applyProtection="1">
      <alignment horizontal="center" vertical="center"/>
    </xf>
    <xf numFmtId="164" fontId="2" fillId="3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164" fontId="1" fillId="3" borderId="5" xfId="0" applyNumberFormat="1" applyFont="1" applyFill="1" applyBorder="1" applyAlignment="1" applyProtection="1">
      <alignment horizontal="center" vertical="center"/>
    </xf>
    <xf numFmtId="164" fontId="1" fillId="3" borderId="11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165" fontId="6" fillId="0" borderId="1" xfId="0" applyNumberFormat="1" applyFont="1" applyBorder="1" applyAlignment="1" applyProtection="1">
      <alignment horizontal="right" vertical="center"/>
    </xf>
    <xf numFmtId="165" fontId="1" fillId="0" borderId="0" xfId="0" applyNumberFormat="1" applyFont="1" applyAlignment="1" applyProtection="1">
      <alignment horizontal="right" vertical="center"/>
    </xf>
    <xf numFmtId="166" fontId="1" fillId="0" borderId="0" xfId="0" applyNumberFormat="1" applyFont="1" applyAlignment="1" applyProtection="1">
      <alignment horizontal="right" vertical="center"/>
    </xf>
    <xf numFmtId="37" fontId="1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165" fontId="7" fillId="0" borderId="0" xfId="0" applyNumberFormat="1" applyFont="1" applyAlignment="1" applyProtection="1">
      <alignment horizontal="right" vertical="center"/>
    </xf>
    <xf numFmtId="166" fontId="7" fillId="0" borderId="0" xfId="0" applyNumberFormat="1" applyFont="1" applyAlignment="1" applyProtection="1">
      <alignment horizontal="right" vertical="center"/>
    </xf>
    <xf numFmtId="37" fontId="7" fillId="0" borderId="0" xfId="0" applyNumberFormat="1" applyFont="1" applyAlignment="1" applyProtection="1">
      <alignment horizontal="right" vertical="center"/>
    </xf>
    <xf numFmtId="14" fontId="2" fillId="2" borderId="0" xfId="0" applyNumberFormat="1" applyFont="1" applyFill="1" applyAlignment="1" applyProtection="1">
      <alignment horizontal="left" vertical="center"/>
    </xf>
    <xf numFmtId="0" fontId="8" fillId="4" borderId="13" xfId="0" applyFont="1" applyFill="1" applyBorder="1" applyAlignment="1" applyProtection="1"/>
    <xf numFmtId="2" fontId="9" fillId="4" borderId="13" xfId="0" applyNumberFormat="1" applyFont="1" applyFill="1" applyBorder="1" applyAlignment="1" applyProtection="1"/>
    <xf numFmtId="169" fontId="9" fillId="4" borderId="12" xfId="0" applyNumberFormat="1" applyFont="1" applyFill="1" applyBorder="1" applyAlignment="1">
      <alignment horizontal="right" vertical="center"/>
      <protection locked="0"/>
    </xf>
    <xf numFmtId="167" fontId="9" fillId="4" borderId="12" xfId="0" applyNumberFormat="1" applyFont="1" applyFill="1" applyBorder="1" applyAlignment="1">
      <alignment horizontal="right" vertical="center"/>
      <protection locked="0"/>
    </xf>
    <xf numFmtId="168" fontId="9" fillId="4" borderId="13" xfId="0" applyNumberFormat="1" applyFont="1" applyFill="1" applyBorder="1" applyAlignment="1" applyProtection="1"/>
    <xf numFmtId="0" fontId="10" fillId="4" borderId="12" xfId="0" applyFont="1" applyFill="1" applyBorder="1" applyAlignment="1" applyProtection="1"/>
    <xf numFmtId="0" fontId="10" fillId="4" borderId="13" xfId="0" applyFont="1" applyFill="1" applyBorder="1" applyAlignment="1" applyProtection="1"/>
    <xf numFmtId="167" fontId="10" fillId="4" borderId="13" xfId="0" applyNumberFormat="1" applyFont="1" applyFill="1" applyBorder="1" applyAlignment="1" applyProtection="1"/>
    <xf numFmtId="4" fontId="10" fillId="4" borderId="13" xfId="0" applyNumberFormat="1" applyFont="1" applyFill="1" applyBorder="1" applyAlignment="1" applyProtection="1"/>
    <xf numFmtId="0" fontId="11" fillId="4" borderId="12" xfId="0" applyFont="1" applyFill="1" applyBorder="1" applyAlignment="1" applyProtection="1"/>
    <xf numFmtId="0" fontId="11" fillId="4" borderId="13" xfId="0" applyFont="1" applyFill="1" applyBorder="1" applyAlignment="1" applyProtection="1">
      <alignment horizontal="right"/>
    </xf>
    <xf numFmtId="0" fontId="11" fillId="4" borderId="13" xfId="0" applyFont="1" applyFill="1" applyBorder="1" applyAlignment="1" applyProtection="1">
      <alignment horizontal="center"/>
    </xf>
    <xf numFmtId="167" fontId="11" fillId="4" borderId="13" xfId="0" applyNumberFormat="1" applyFont="1" applyFill="1" applyBorder="1" applyAlignment="1" applyProtection="1"/>
    <xf numFmtId="4" fontId="11" fillId="4" borderId="13" xfId="0" applyNumberFormat="1" applyFont="1" applyFill="1" applyBorder="1" applyAlignment="1" applyProtection="1"/>
    <xf numFmtId="170" fontId="11" fillId="4" borderId="13" xfId="0" applyNumberFormat="1" applyFont="1" applyFill="1" applyBorder="1" applyAlignment="1" applyProtection="1"/>
    <xf numFmtId="0" fontId="13" fillId="4" borderId="13" xfId="0" applyFont="1" applyFill="1" applyBorder="1" applyAlignment="1" applyProtection="1"/>
    <xf numFmtId="169" fontId="9" fillId="4" borderId="13" xfId="0" applyNumberFormat="1" applyFont="1" applyFill="1" applyBorder="1" applyAlignment="1">
      <alignment horizontal="right" vertical="center"/>
      <protection locked="0"/>
    </xf>
    <xf numFmtId="167" fontId="9" fillId="4" borderId="13" xfId="0" applyNumberFormat="1" applyFont="1" applyFill="1" applyBorder="1" applyAlignment="1">
      <alignment horizontal="right" vertical="center"/>
      <protection locked="0"/>
    </xf>
    <xf numFmtId="167" fontId="13" fillId="4" borderId="13" xfId="0" applyNumberFormat="1" applyFont="1" applyFill="1" applyBorder="1" applyAlignment="1" applyProtection="1"/>
    <xf numFmtId="0" fontId="11" fillId="4" borderId="14" xfId="0" applyFont="1" applyFill="1" applyBorder="1" applyAlignment="1" applyProtection="1"/>
    <xf numFmtId="0" fontId="11" fillId="4" borderId="14" xfId="0" applyFont="1" applyFill="1" applyBorder="1" applyAlignment="1" applyProtection="1">
      <alignment horizontal="right"/>
    </xf>
    <xf numFmtId="0" fontId="11" fillId="4" borderId="14" xfId="0" applyFont="1" applyFill="1" applyBorder="1" applyAlignment="1" applyProtection="1">
      <alignment horizontal="center"/>
    </xf>
    <xf numFmtId="167" fontId="11" fillId="4" borderId="14" xfId="0" applyNumberFormat="1" applyFont="1" applyFill="1" applyBorder="1" applyAlignment="1" applyProtection="1"/>
    <xf numFmtId="4" fontId="11" fillId="4" borderId="14" xfId="0" applyNumberFormat="1" applyFont="1" applyFill="1" applyBorder="1" applyAlignment="1" applyProtection="1"/>
    <xf numFmtId="0" fontId="1" fillId="0" borderId="14" xfId="0" applyFont="1" applyBorder="1" applyAlignment="1" applyProtection="1">
      <alignment horizontal="left" vertical="top"/>
    </xf>
    <xf numFmtId="0" fontId="12" fillId="0" borderId="14" xfId="0" applyFont="1" applyBorder="1" applyAlignment="1" applyProtection="1">
      <alignment horizontal="left" vertical="top"/>
    </xf>
    <xf numFmtId="167" fontId="11" fillId="4" borderId="16" xfId="0" applyNumberFormat="1" applyFont="1" applyFill="1" applyBorder="1" applyAlignment="1" applyProtection="1"/>
    <xf numFmtId="4" fontId="11" fillId="4" borderId="16" xfId="0" applyNumberFormat="1" applyFont="1" applyFill="1" applyBorder="1" applyAlignment="1" applyProtection="1"/>
    <xf numFmtId="0" fontId="13" fillId="4" borderId="13" xfId="0" applyFont="1" applyFill="1" applyBorder="1" applyAlignment="1" applyProtection="1">
      <alignment horizontal="center"/>
    </xf>
    <xf numFmtId="167" fontId="11" fillId="4" borderId="15" xfId="0" applyNumberFormat="1" applyFont="1" applyFill="1" applyBorder="1" applyAlignment="1" applyProtection="1"/>
    <xf numFmtId="4" fontId="11" fillId="4" borderId="15" xfId="0" applyNumberFormat="1" applyFont="1" applyFill="1" applyBorder="1" applyAlignment="1" applyProtection="1"/>
    <xf numFmtId="0" fontId="11" fillId="4" borderId="15" xfId="0" applyFont="1" applyFill="1" applyBorder="1" applyAlignment="1" applyProtection="1"/>
    <xf numFmtId="0" fontId="11" fillId="4" borderId="15" xfId="0" applyFont="1" applyFill="1" applyBorder="1" applyAlignment="1" applyProtection="1">
      <alignment horizontal="right"/>
    </xf>
    <xf numFmtId="0" fontId="11" fillId="4" borderId="15" xfId="0" applyFont="1" applyFill="1" applyBorder="1" applyAlignment="1" applyProtection="1">
      <alignment horizontal="center"/>
    </xf>
    <xf numFmtId="0" fontId="11" fillId="4" borderId="16" xfId="0" applyFont="1" applyFill="1" applyBorder="1" applyAlignment="1" applyProtection="1"/>
    <xf numFmtId="0" fontId="11" fillId="4" borderId="16" xfId="0" applyFont="1" applyFill="1" applyBorder="1" applyAlignment="1" applyProtection="1">
      <alignment horizontal="right"/>
    </xf>
    <xf numFmtId="0" fontId="11" fillId="4" borderId="16" xfId="0" applyFont="1" applyFill="1" applyBorder="1" applyAlignment="1" applyProtection="1">
      <alignment horizontal="center"/>
    </xf>
    <xf numFmtId="170" fontId="11" fillId="4" borderId="14" xfId="0" applyNumberFormat="1" applyFont="1" applyFill="1" applyBorder="1" applyAlignment="1" applyProtection="1"/>
    <xf numFmtId="167" fontId="15" fillId="4" borderId="14" xfId="0" applyNumberFormat="1" applyFont="1" applyFill="1" applyBorder="1" applyAlignment="1" applyProtection="1"/>
    <xf numFmtId="0" fontId="16" fillId="0" borderId="0" xfId="0" applyFont="1" applyAlignment="1" applyProtection="1">
      <alignment horizontal="left" vertical="center"/>
    </xf>
    <xf numFmtId="2" fontId="17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top"/>
    </xf>
    <xf numFmtId="168" fontId="9" fillId="4" borderId="0" xfId="0" applyNumberFormat="1" applyFont="1" applyFill="1" applyAlignment="1" applyProtection="1"/>
    <xf numFmtId="2" fontId="9" fillId="4" borderId="0" xfId="0" applyNumberFormat="1" applyFont="1" applyFill="1" applyAlignment="1" applyProtection="1"/>
    <xf numFmtId="4" fontId="12" fillId="0" borderId="0" xfId="0" applyNumberFormat="1" applyFont="1" applyAlignment="1" applyProtection="1">
      <alignment horizontal="right" vertical="top"/>
    </xf>
    <xf numFmtId="4" fontId="16" fillId="0" borderId="14" xfId="0" applyNumberFormat="1" applyFont="1" applyBorder="1" applyAlignment="1" applyProtection="1">
      <alignment horizontal="right" vertical="top"/>
    </xf>
    <xf numFmtId="4" fontId="16" fillId="0" borderId="0" xfId="0" applyNumberFormat="1" applyFont="1" applyAlignment="1" applyProtection="1">
      <alignment horizontal="right" vertical="top"/>
    </xf>
    <xf numFmtId="0" fontId="20" fillId="0" borderId="0" xfId="0" applyFont="1" applyAlignment="1" applyProtection="1">
      <alignment horizontal="left" vertical="top"/>
    </xf>
    <xf numFmtId="0" fontId="16" fillId="0" borderId="14" xfId="0" applyFont="1" applyBorder="1" applyAlignment="1" applyProtection="1">
      <alignment horizontal="left" vertical="top"/>
    </xf>
  </cellXfs>
  <cellStyles count="4">
    <cellStyle name="Normálna" xfId="0" builtinId="0"/>
    <cellStyle name="Normálna 2" xfId="2" xr:uid="{00000000-0005-0000-0000-000000000000}"/>
    <cellStyle name="Normálna 3" xfId="3" xr:uid="{00000000-0005-0000-0000-000001000000}"/>
    <cellStyle name="Normálne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showGridLines="0" tabSelected="1" workbookViewId="0">
      <pane ySplit="13" topLeftCell="A14" activePane="bottomLeft" state="frozenSplit"/>
      <selection pane="bottomLeft" activeCell="G43" sqref="G43"/>
    </sheetView>
  </sheetViews>
  <sheetFormatPr defaultColWidth="9.140625" defaultRowHeight="11.25" customHeight="1"/>
  <cols>
    <col min="1" max="1" width="5.7109375" style="1" customWidth="1"/>
    <col min="2" max="2" width="12.7109375" style="1" customWidth="1"/>
    <col min="3" max="3" width="69" style="1" customWidth="1"/>
    <col min="4" max="4" width="4.7109375" style="1" customWidth="1"/>
    <col min="5" max="5" width="9.5703125" style="1" customWidth="1"/>
    <col min="6" max="6" width="9.85546875" style="1" customWidth="1"/>
    <col min="7" max="7" width="12.7109375" style="1" customWidth="1"/>
    <col min="8" max="8" width="10.7109375" style="1" hidden="1" customWidth="1"/>
    <col min="9" max="9" width="10.85546875" style="1" hidden="1" customWidth="1"/>
    <col min="10" max="10" width="9.7109375" style="1" hidden="1" customWidth="1"/>
    <col min="11" max="11" width="11.5703125" style="1" hidden="1" customWidth="1"/>
    <col min="12" max="12" width="6.7109375" style="1" hidden="1" customWidth="1"/>
    <col min="13" max="13" width="7.140625" style="1" hidden="1" customWidth="1"/>
    <col min="14" max="16384" width="9.140625" style="1"/>
  </cols>
  <sheetData>
    <row r="1" spans="1:24" ht="18" customHeight="1">
      <c r="A1" s="3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3"/>
    </row>
    <row r="2" spans="1:24" ht="11.25" customHeight="1">
      <c r="A2" s="4" t="s">
        <v>0</v>
      </c>
      <c r="B2" s="5"/>
      <c r="C2" s="5" t="s">
        <v>61</v>
      </c>
      <c r="D2" s="5"/>
      <c r="E2" s="5"/>
      <c r="F2" s="5"/>
      <c r="G2" s="5"/>
      <c r="H2" s="5"/>
      <c r="I2" s="5"/>
      <c r="J2" s="12"/>
      <c r="K2" s="12"/>
      <c r="L2" s="13"/>
      <c r="M2" s="13"/>
    </row>
    <row r="3" spans="1:24" ht="11.25" customHeight="1">
      <c r="A3" s="4" t="s">
        <v>1</v>
      </c>
      <c r="B3" s="5"/>
      <c r="C3" s="5" t="s">
        <v>37</v>
      </c>
      <c r="D3" s="5"/>
      <c r="E3" s="5"/>
      <c r="F3" s="5"/>
      <c r="G3" s="5"/>
      <c r="H3" s="5"/>
      <c r="I3" s="5"/>
      <c r="J3" s="12"/>
      <c r="K3" s="12"/>
      <c r="L3" s="13"/>
      <c r="M3" s="13"/>
      <c r="S3" s="10"/>
      <c r="T3" s="10"/>
      <c r="U3" s="10"/>
      <c r="V3" s="10"/>
      <c r="W3" s="10"/>
      <c r="X3" s="10"/>
    </row>
    <row r="4" spans="1:24" ht="11.25" customHeight="1">
      <c r="A4" s="4" t="s">
        <v>2</v>
      </c>
      <c r="B4" s="5"/>
      <c r="C4" s="5"/>
      <c r="D4" s="5"/>
      <c r="E4" s="5"/>
      <c r="F4" s="5"/>
      <c r="G4" s="5"/>
      <c r="H4" s="5"/>
      <c r="I4" s="5"/>
      <c r="J4" s="12"/>
      <c r="K4" s="12"/>
      <c r="L4" s="13"/>
      <c r="M4" s="13"/>
      <c r="S4" s="69"/>
      <c r="T4" s="69"/>
      <c r="U4" s="2"/>
      <c r="V4" s="2"/>
      <c r="W4" s="69"/>
      <c r="X4" s="69"/>
    </row>
    <row r="5" spans="1:24" ht="11.25" customHeight="1">
      <c r="A5" s="5" t="s">
        <v>11</v>
      </c>
      <c r="B5" s="5"/>
      <c r="C5" s="5"/>
      <c r="D5" s="5"/>
      <c r="E5" s="5"/>
      <c r="F5" s="5"/>
      <c r="G5" s="5"/>
      <c r="H5" s="5"/>
      <c r="I5" s="5"/>
      <c r="J5" s="12"/>
      <c r="K5" s="12"/>
      <c r="L5" s="13"/>
      <c r="M5" s="13"/>
      <c r="S5" s="2"/>
      <c r="T5" s="2"/>
      <c r="U5" s="2"/>
      <c r="V5" s="2"/>
      <c r="W5" s="2"/>
      <c r="X5" s="2"/>
    </row>
    <row r="6" spans="1:24" ht="5.25" customHeight="1">
      <c r="A6" s="5"/>
      <c r="B6" s="5"/>
      <c r="C6" s="5"/>
      <c r="D6" s="5"/>
      <c r="E6" s="5"/>
      <c r="F6" s="5"/>
      <c r="G6" s="5"/>
      <c r="H6" s="5"/>
      <c r="I6" s="5"/>
      <c r="J6" s="12"/>
      <c r="K6" s="12"/>
      <c r="L6" s="13"/>
      <c r="M6" s="13"/>
      <c r="S6" s="2"/>
      <c r="T6" s="2"/>
      <c r="U6" s="2"/>
      <c r="V6" s="2"/>
      <c r="W6" s="2"/>
      <c r="X6" s="2"/>
    </row>
    <row r="7" spans="1:24" ht="11.25" customHeight="1">
      <c r="A7" s="5" t="s">
        <v>3</v>
      </c>
      <c r="B7" s="5"/>
      <c r="C7" s="5" t="s">
        <v>35</v>
      </c>
      <c r="D7" s="5"/>
      <c r="E7" s="5"/>
      <c r="F7" s="5"/>
      <c r="G7" s="5"/>
      <c r="H7" s="5"/>
      <c r="I7" s="5"/>
      <c r="J7" s="12"/>
      <c r="K7" s="12"/>
      <c r="L7" s="13"/>
      <c r="M7" s="13"/>
      <c r="S7" s="2"/>
      <c r="T7" s="2"/>
      <c r="U7" s="2"/>
      <c r="V7" s="10"/>
      <c r="W7" s="2"/>
      <c r="X7" s="2"/>
    </row>
    <row r="8" spans="1:24" ht="11.25" customHeight="1">
      <c r="A8" s="5" t="s">
        <v>4</v>
      </c>
      <c r="B8" s="5"/>
      <c r="C8" s="5"/>
      <c r="D8" s="5"/>
      <c r="E8" s="5"/>
      <c r="F8" s="5"/>
      <c r="G8" s="5"/>
      <c r="H8" s="5"/>
      <c r="I8" s="5"/>
      <c r="J8" s="12"/>
      <c r="K8" s="12"/>
      <c r="L8" s="13"/>
      <c r="M8" s="13"/>
      <c r="S8" s="2"/>
      <c r="T8" s="2"/>
      <c r="U8" s="2"/>
      <c r="V8" s="2"/>
      <c r="W8" s="2"/>
      <c r="X8" s="2"/>
    </row>
    <row r="9" spans="1:24" ht="11.25" customHeight="1">
      <c r="A9" s="5" t="s">
        <v>5</v>
      </c>
      <c r="B9" s="5"/>
      <c r="C9" s="29"/>
      <c r="D9" s="5"/>
      <c r="E9" s="5"/>
      <c r="F9" s="5"/>
      <c r="G9" s="5"/>
      <c r="H9" s="5"/>
      <c r="I9" s="5"/>
      <c r="J9" s="12"/>
      <c r="K9" s="12"/>
      <c r="L9" s="13"/>
      <c r="M9" s="13"/>
      <c r="R9" s="71"/>
      <c r="S9" s="69"/>
      <c r="T9" s="69"/>
      <c r="U9" s="69"/>
      <c r="V9" s="69"/>
      <c r="W9" s="69"/>
      <c r="X9" s="69"/>
    </row>
    <row r="10" spans="1:24" ht="12.7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3"/>
      <c r="S10" s="2"/>
      <c r="T10" s="2"/>
      <c r="U10" s="2"/>
      <c r="V10" s="2"/>
      <c r="W10" s="2"/>
      <c r="X10" s="2"/>
    </row>
    <row r="11" spans="1:24" ht="9.6" customHeight="1">
      <c r="A11" s="6" t="s">
        <v>12</v>
      </c>
      <c r="B11" s="7" t="s">
        <v>13</v>
      </c>
      <c r="C11" s="7" t="s">
        <v>6</v>
      </c>
      <c r="D11" s="7" t="s">
        <v>14</v>
      </c>
      <c r="E11" s="7" t="s">
        <v>15</v>
      </c>
      <c r="F11" s="7"/>
      <c r="G11" s="7" t="s">
        <v>7</v>
      </c>
      <c r="H11" s="7" t="s">
        <v>16</v>
      </c>
      <c r="I11" s="7" t="s">
        <v>8</v>
      </c>
      <c r="J11" s="7" t="s">
        <v>17</v>
      </c>
      <c r="K11" s="7" t="s">
        <v>18</v>
      </c>
      <c r="L11" s="14" t="s">
        <v>19</v>
      </c>
      <c r="M11" s="15" t="s">
        <v>20</v>
      </c>
      <c r="S11" s="69"/>
      <c r="T11" s="69"/>
      <c r="U11" s="69"/>
      <c r="V11" s="69"/>
      <c r="W11" s="69"/>
      <c r="X11" s="69"/>
    </row>
    <row r="12" spans="1:24" ht="10.9" hidden="1" customHeight="1">
      <c r="A12" s="8">
        <v>1</v>
      </c>
      <c r="B12" s="9">
        <v>2</v>
      </c>
      <c r="C12" s="9">
        <v>3</v>
      </c>
      <c r="D12" s="9">
        <v>4</v>
      </c>
      <c r="E12" s="9">
        <v>5</v>
      </c>
      <c r="F12" s="9"/>
      <c r="G12" s="9">
        <v>7</v>
      </c>
      <c r="H12" s="9"/>
      <c r="I12" s="9"/>
      <c r="J12" s="9"/>
      <c r="K12" s="9"/>
      <c r="L12" s="16">
        <v>11</v>
      </c>
      <c r="M12" s="17">
        <v>12</v>
      </c>
      <c r="S12" s="2"/>
      <c r="T12" s="2"/>
      <c r="U12" s="70"/>
      <c r="V12" s="2"/>
      <c r="W12" s="2"/>
      <c r="X12" s="2"/>
    </row>
    <row r="13" spans="1:24" ht="3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8"/>
      <c r="M13" s="19"/>
    </row>
    <row r="14" spans="1:24" s="10" customFormat="1" ht="12.75" customHeight="1">
      <c r="A14" s="35"/>
      <c r="B14" s="36">
        <v>1</v>
      </c>
      <c r="C14" s="36" t="s">
        <v>26</v>
      </c>
      <c r="D14" s="36"/>
      <c r="E14" s="37"/>
      <c r="F14" s="37"/>
      <c r="G14" s="38"/>
      <c r="H14" s="30"/>
      <c r="I14" s="30"/>
      <c r="J14" s="20"/>
      <c r="K14" s="21" t="e">
        <f>#REF!+#REF!</f>
        <v>#REF!</v>
      </c>
      <c r="M14" s="11" t="s">
        <v>21</v>
      </c>
    </row>
    <row r="15" spans="1:24" s="2" customFormat="1" ht="12.75" customHeight="1">
      <c r="A15" s="61">
        <v>1</v>
      </c>
      <c r="B15" s="62" t="s">
        <v>49</v>
      </c>
      <c r="C15" s="61" t="s">
        <v>50</v>
      </c>
      <c r="D15" s="63" t="s">
        <v>23</v>
      </c>
      <c r="E15" s="59">
        <v>1246</v>
      </c>
      <c r="F15" s="59"/>
      <c r="G15" s="60">
        <f>E15*F15</f>
        <v>0</v>
      </c>
      <c r="H15" s="32">
        <v>0</v>
      </c>
      <c r="I15" s="33">
        <f>E15*H15</f>
        <v>0</v>
      </c>
      <c r="J15" s="23">
        <v>0</v>
      </c>
      <c r="K15" s="22">
        <f>E15*J15</f>
        <v>0</v>
      </c>
      <c r="L15" s="24">
        <v>64</v>
      </c>
      <c r="M15" s="2" t="s">
        <v>22</v>
      </c>
    </row>
    <row r="16" spans="1:24" s="2" customFormat="1" ht="12.75" customHeight="1">
      <c r="A16" s="64"/>
      <c r="B16" s="65"/>
      <c r="C16" s="64" t="s">
        <v>51</v>
      </c>
      <c r="D16" s="66"/>
      <c r="E16" s="56"/>
      <c r="F16" s="56"/>
      <c r="G16" s="57"/>
      <c r="H16" s="46"/>
      <c r="I16" s="47"/>
      <c r="J16" s="23"/>
      <c r="K16" s="22"/>
      <c r="L16" s="24"/>
    </row>
    <row r="17" spans="1:13" s="2" customFormat="1" ht="12.75" customHeight="1">
      <c r="A17" s="39"/>
      <c r="B17" s="40"/>
      <c r="C17" s="45" t="s">
        <v>52</v>
      </c>
      <c r="D17" s="58"/>
      <c r="E17" s="48"/>
      <c r="F17" s="42"/>
      <c r="G17" s="43"/>
      <c r="H17" s="46"/>
      <c r="I17" s="47"/>
      <c r="J17" s="23"/>
      <c r="K17" s="22"/>
      <c r="L17" s="24"/>
    </row>
    <row r="18" spans="1:13" s="2" customFormat="1" ht="12.75" customHeight="1">
      <c r="A18" s="39"/>
      <c r="B18" s="40"/>
      <c r="C18" s="45" t="s">
        <v>38</v>
      </c>
      <c r="D18" s="58"/>
      <c r="E18" s="48">
        <v>1246</v>
      </c>
      <c r="F18" s="42"/>
      <c r="G18" s="43"/>
      <c r="H18" s="46"/>
      <c r="I18" s="47"/>
      <c r="J18" s="23"/>
      <c r="K18" s="22"/>
      <c r="L18" s="24"/>
    </row>
    <row r="19" spans="1:13" s="2" customFormat="1" ht="12.75" customHeight="1">
      <c r="A19" s="49">
        <v>2</v>
      </c>
      <c r="B19" s="50" t="s">
        <v>30</v>
      </c>
      <c r="C19" s="49" t="s">
        <v>31</v>
      </c>
      <c r="D19" s="51" t="s">
        <v>23</v>
      </c>
      <c r="E19" s="52">
        <f>E20</f>
        <v>373.8</v>
      </c>
      <c r="F19" s="52"/>
      <c r="G19" s="53">
        <f>E19*F19</f>
        <v>0</v>
      </c>
      <c r="H19" s="34"/>
      <c r="I19" s="31"/>
      <c r="J19" s="23"/>
      <c r="K19" s="22"/>
      <c r="L19" s="24"/>
    </row>
    <row r="20" spans="1:13" s="2" customFormat="1" ht="12.75" customHeight="1">
      <c r="A20" s="39"/>
      <c r="B20" s="40"/>
      <c r="C20" s="45" t="s">
        <v>39</v>
      </c>
      <c r="D20" s="58"/>
      <c r="E20" s="48">
        <f>0.3*1246</f>
        <v>373.8</v>
      </c>
      <c r="F20" s="42"/>
      <c r="G20" s="43"/>
      <c r="H20" s="34"/>
      <c r="I20" s="31"/>
      <c r="J20" s="23"/>
      <c r="K20" s="22"/>
      <c r="L20" s="24"/>
    </row>
    <row r="21" spans="1:13" s="2" customFormat="1" ht="12.75" customHeight="1">
      <c r="A21" s="61">
        <v>3</v>
      </c>
      <c r="B21" s="62" t="s">
        <v>55</v>
      </c>
      <c r="C21" s="61" t="s">
        <v>27</v>
      </c>
      <c r="D21" s="63" t="s">
        <v>23</v>
      </c>
      <c r="E21" s="59">
        <v>1246</v>
      </c>
      <c r="F21" s="59"/>
      <c r="G21" s="60">
        <f>E21*F21</f>
        <v>0</v>
      </c>
      <c r="H21" s="34"/>
      <c r="I21" s="31"/>
      <c r="J21" s="23"/>
      <c r="K21" s="22"/>
      <c r="L21" s="24"/>
    </row>
    <row r="22" spans="1:13" s="2" customFormat="1" ht="12.75" customHeight="1">
      <c r="A22" s="64"/>
      <c r="B22" s="65"/>
      <c r="C22" s="64" t="s">
        <v>54</v>
      </c>
      <c r="D22" s="66"/>
      <c r="E22" s="56"/>
      <c r="F22" s="56"/>
      <c r="G22" s="57"/>
      <c r="H22" s="34"/>
      <c r="I22" s="31"/>
      <c r="J22" s="23"/>
      <c r="K22" s="22"/>
      <c r="L22" s="24"/>
    </row>
    <row r="23" spans="1:13" s="2" customFormat="1" ht="12.75" customHeight="1">
      <c r="A23" s="39"/>
      <c r="B23" s="40"/>
      <c r="C23" s="45" t="s">
        <v>52</v>
      </c>
      <c r="D23" s="58"/>
      <c r="E23" s="48"/>
      <c r="F23" s="42"/>
      <c r="G23" s="43"/>
      <c r="H23" s="34"/>
      <c r="I23" s="31"/>
      <c r="J23" s="23"/>
      <c r="K23" s="22"/>
      <c r="L23" s="24"/>
    </row>
    <row r="24" spans="1:13" s="2" customFormat="1" ht="12.75" customHeight="1">
      <c r="A24" s="39"/>
      <c r="B24" s="40"/>
      <c r="C24" s="45" t="s">
        <v>38</v>
      </c>
      <c r="D24" s="58"/>
      <c r="E24" s="48">
        <v>1246</v>
      </c>
      <c r="F24" s="42"/>
      <c r="G24" s="43"/>
      <c r="H24" s="34"/>
      <c r="I24" s="31"/>
      <c r="J24" s="23"/>
      <c r="K24" s="22"/>
      <c r="L24" s="24"/>
    </row>
    <row r="25" spans="1:13" s="2" customFormat="1" ht="12.75" customHeight="1">
      <c r="A25" s="49">
        <v>4</v>
      </c>
      <c r="B25" s="50" t="s">
        <v>56</v>
      </c>
      <c r="C25" s="49" t="s">
        <v>28</v>
      </c>
      <c r="D25" s="51" t="s">
        <v>23</v>
      </c>
      <c r="E25" s="52">
        <f>5*1246</f>
        <v>6230</v>
      </c>
      <c r="F25" s="67"/>
      <c r="G25" s="53">
        <f>E25*F25</f>
        <v>0</v>
      </c>
      <c r="H25" s="34"/>
      <c r="I25" s="31"/>
      <c r="J25" s="27"/>
      <c r="K25" s="26"/>
      <c r="L25" s="28"/>
      <c r="M25" s="25"/>
    </row>
    <row r="26" spans="1:13" s="2" customFormat="1" ht="12.75" customHeight="1">
      <c r="A26" s="39"/>
      <c r="B26" s="40"/>
      <c r="C26" s="45" t="s">
        <v>36</v>
      </c>
      <c r="D26" s="41"/>
      <c r="E26" s="42"/>
      <c r="F26" s="44"/>
      <c r="G26" s="43"/>
      <c r="H26" s="34"/>
      <c r="I26" s="31"/>
      <c r="J26" s="27"/>
      <c r="K26" s="26"/>
      <c r="L26" s="28"/>
      <c r="M26" s="25"/>
    </row>
    <row r="27" spans="1:13" s="2" customFormat="1" ht="12.75" customHeight="1">
      <c r="A27" s="39"/>
      <c r="B27" s="40"/>
      <c r="C27" s="45" t="s">
        <v>40</v>
      </c>
      <c r="D27" s="41"/>
      <c r="E27" s="48">
        <f>5*E24</f>
        <v>6230</v>
      </c>
      <c r="F27" s="44"/>
      <c r="G27" s="43"/>
      <c r="H27" s="34"/>
      <c r="I27" s="31"/>
      <c r="J27" s="27"/>
      <c r="K27" s="26"/>
      <c r="L27" s="28"/>
      <c r="M27" s="25"/>
    </row>
    <row r="28" spans="1:13" s="2" customFormat="1" ht="12.75" customHeight="1">
      <c r="A28" s="49">
        <v>5</v>
      </c>
      <c r="B28" s="50" t="s">
        <v>57</v>
      </c>
      <c r="C28" s="49" t="s">
        <v>58</v>
      </c>
      <c r="D28" s="51" t="s">
        <v>23</v>
      </c>
      <c r="E28" s="52">
        <v>1246</v>
      </c>
      <c r="F28" s="67"/>
      <c r="G28" s="53">
        <f>E28*F28</f>
        <v>0</v>
      </c>
      <c r="H28" s="34"/>
      <c r="I28" s="31"/>
      <c r="J28" s="27"/>
      <c r="K28" s="26"/>
      <c r="L28" s="28"/>
      <c r="M28" s="25"/>
    </row>
    <row r="29" spans="1:13" s="2" customFormat="1" ht="12.75" customHeight="1">
      <c r="A29" s="39"/>
      <c r="B29" s="40"/>
      <c r="C29" s="45" t="s">
        <v>38</v>
      </c>
      <c r="D29" s="41"/>
      <c r="E29" s="48"/>
      <c r="F29" s="44"/>
      <c r="G29" s="43"/>
      <c r="H29" s="34"/>
      <c r="I29" s="31"/>
      <c r="J29" s="27"/>
      <c r="K29" s="26"/>
      <c r="L29" s="28"/>
      <c r="M29" s="25"/>
    </row>
    <row r="30" spans="1:13" s="2" customFormat="1" ht="12.75" customHeight="1">
      <c r="A30" s="49">
        <v>6</v>
      </c>
      <c r="B30" s="50" t="s">
        <v>29</v>
      </c>
      <c r="C30" s="49" t="s">
        <v>53</v>
      </c>
      <c r="D30" s="51" t="s">
        <v>23</v>
      </c>
      <c r="E30" s="52">
        <v>1246</v>
      </c>
      <c r="F30" s="52"/>
      <c r="G30" s="53">
        <f>E30*F30</f>
        <v>0</v>
      </c>
      <c r="H30" s="34"/>
      <c r="I30" s="31"/>
      <c r="J30" s="23"/>
      <c r="K30" s="22"/>
      <c r="L30" s="24"/>
    </row>
    <row r="31" spans="1:13" s="2" customFormat="1" ht="12.75" customHeight="1">
      <c r="A31" s="39"/>
      <c r="B31" s="40"/>
      <c r="C31" s="45" t="s">
        <v>32</v>
      </c>
      <c r="D31" s="41"/>
      <c r="E31" s="48">
        <v>1246</v>
      </c>
      <c r="F31" s="42"/>
      <c r="G31" s="43"/>
      <c r="H31" s="34"/>
      <c r="I31" s="31"/>
      <c r="J31" s="23"/>
      <c r="K31" s="22"/>
      <c r="L31" s="24"/>
    </row>
    <row r="32" spans="1:13" s="2" customFormat="1" ht="12.75" customHeight="1">
      <c r="A32" s="49">
        <v>7</v>
      </c>
      <c r="B32" s="50" t="s">
        <v>33</v>
      </c>
      <c r="C32" s="49" t="s">
        <v>34</v>
      </c>
      <c r="D32" s="51" t="s">
        <v>24</v>
      </c>
      <c r="E32" s="68">
        <f>1.6*1246</f>
        <v>1993.6000000000001</v>
      </c>
      <c r="F32" s="52"/>
      <c r="G32" s="53">
        <f>E32*F32</f>
        <v>0</v>
      </c>
      <c r="H32" s="34"/>
      <c r="I32" s="31"/>
      <c r="J32" s="23"/>
      <c r="K32" s="22"/>
      <c r="L32" s="24"/>
    </row>
    <row r="33" spans="1:12" s="2" customFormat="1" ht="12.75" customHeight="1">
      <c r="A33" s="39"/>
      <c r="B33" s="40"/>
      <c r="C33" s="45" t="s">
        <v>41</v>
      </c>
      <c r="D33" s="41"/>
      <c r="E33" s="48">
        <f>1.6*E30</f>
        <v>1993.6000000000001</v>
      </c>
      <c r="F33" s="42"/>
      <c r="G33" s="43"/>
      <c r="H33" s="34"/>
      <c r="I33" s="31"/>
      <c r="J33" s="23"/>
      <c r="K33" s="22"/>
      <c r="L33" s="24"/>
    </row>
    <row r="34" spans="1:12" s="2" customFormat="1" ht="12.75" customHeight="1">
      <c r="A34" s="49">
        <v>8</v>
      </c>
      <c r="B34" s="50" t="s">
        <v>42</v>
      </c>
      <c r="C34" s="49" t="s">
        <v>43</v>
      </c>
      <c r="D34" s="51" t="s">
        <v>25</v>
      </c>
      <c r="E34" s="68">
        <v>1246</v>
      </c>
      <c r="F34" s="52"/>
      <c r="G34" s="53">
        <f>E34*F34</f>
        <v>0</v>
      </c>
      <c r="H34" s="72"/>
      <c r="I34" s="73"/>
      <c r="J34" s="23"/>
      <c r="K34" s="22"/>
      <c r="L34" s="24"/>
    </row>
    <row r="35" spans="1:12" s="2" customFormat="1" ht="12.75" customHeight="1">
      <c r="A35" s="49">
        <v>9</v>
      </c>
      <c r="B35" s="50" t="s">
        <v>44</v>
      </c>
      <c r="C35" s="49" t="s">
        <v>45</v>
      </c>
      <c r="D35" s="51" t="s">
        <v>25</v>
      </c>
      <c r="E35" s="68">
        <v>1246</v>
      </c>
      <c r="F35" s="52"/>
      <c r="G35" s="53">
        <f>E35*F35</f>
        <v>0</v>
      </c>
      <c r="H35" s="72"/>
      <c r="I35" s="73"/>
      <c r="J35" s="23"/>
      <c r="K35" s="22"/>
      <c r="L35" s="24"/>
    </row>
    <row r="36" spans="1:12" s="2" customFormat="1" ht="12.75" customHeight="1">
      <c r="A36" s="49">
        <v>10</v>
      </c>
      <c r="B36" s="50" t="s">
        <v>46</v>
      </c>
      <c r="C36" s="49" t="s">
        <v>47</v>
      </c>
      <c r="D36" s="51" t="s">
        <v>48</v>
      </c>
      <c r="E36" s="68">
        <f>E35/20</f>
        <v>62.3</v>
      </c>
      <c r="F36" s="52"/>
      <c r="G36" s="53">
        <f>E36*F36</f>
        <v>0</v>
      </c>
      <c r="H36" s="72"/>
      <c r="I36" s="73"/>
      <c r="J36" s="23"/>
      <c r="K36" s="22"/>
      <c r="L36" s="24"/>
    </row>
    <row r="37" spans="1:12" s="2" customFormat="1" ht="12.75" customHeight="1">
      <c r="A37" s="49">
        <v>11</v>
      </c>
      <c r="B37" s="50"/>
      <c r="C37" s="49" t="s">
        <v>59</v>
      </c>
      <c r="D37" s="51" t="s">
        <v>25</v>
      </c>
      <c r="E37" s="68">
        <v>20</v>
      </c>
      <c r="F37" s="52"/>
      <c r="G37" s="53">
        <f t="shared" ref="G37:G38" si="0">E37*F37</f>
        <v>0</v>
      </c>
      <c r="H37" s="72"/>
      <c r="I37" s="73"/>
      <c r="J37" s="23"/>
      <c r="K37" s="22"/>
      <c r="L37" s="24"/>
    </row>
    <row r="38" spans="1:12" s="2" customFormat="1" ht="12.75" customHeight="1">
      <c r="A38" s="49">
        <v>12</v>
      </c>
      <c r="B38" s="50"/>
      <c r="C38" s="49" t="s">
        <v>60</v>
      </c>
      <c r="D38" s="51" t="s">
        <v>23</v>
      </c>
      <c r="E38" s="68">
        <v>4</v>
      </c>
      <c r="F38" s="52"/>
      <c r="G38" s="53">
        <f t="shared" si="0"/>
        <v>0</v>
      </c>
      <c r="H38" s="72"/>
      <c r="I38" s="73"/>
      <c r="J38" s="23"/>
      <c r="K38" s="22"/>
      <c r="L38" s="24"/>
    </row>
    <row r="39" spans="1:12" ht="11.25" customHeight="1">
      <c r="A39" s="54"/>
      <c r="B39" s="54"/>
      <c r="C39" s="78" t="s">
        <v>9</v>
      </c>
      <c r="D39" s="55"/>
      <c r="E39" s="55"/>
      <c r="F39" s="55"/>
      <c r="G39" s="75">
        <f>SUM(G15:G38)</f>
        <v>0</v>
      </c>
    </row>
    <row r="41" spans="1:12" ht="11.25" customHeight="1">
      <c r="F41" s="77"/>
      <c r="G41" s="76">
        <f>G39*0.23</f>
        <v>0</v>
      </c>
    </row>
    <row r="42" spans="1:12" ht="11.25" customHeight="1">
      <c r="F42" s="77"/>
      <c r="G42" s="74">
        <f>G39+G41</f>
        <v>0</v>
      </c>
    </row>
    <row r="43" spans="1:12" ht="11.25" customHeight="1">
      <c r="G43" s="74"/>
    </row>
  </sheetData>
  <phoneticPr fontId="1" type="noConversion"/>
  <printOptions horizontalCentered="1"/>
  <pageMargins left="0.78740155696868896" right="0.78740155696868896" top="0.59055119752883911" bottom="0.59055119752883911" header="0" footer="0"/>
  <pageSetup paperSize="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Rozpocet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MAJETOK</cp:lastModifiedBy>
  <cp:lastPrinted>2025-01-15T14:33:56Z</cp:lastPrinted>
  <dcterms:created xsi:type="dcterms:W3CDTF">2015-02-07T17:06:56Z</dcterms:created>
  <dcterms:modified xsi:type="dcterms:W3CDTF">2025-03-17T16:03:07Z</dcterms:modified>
</cp:coreProperties>
</file>