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 - Fotovoltaika" sheetId="1" state="visible" r:id="rId3"/>
  </sheets>
  <definedNames>
    <definedName function="false" hidden="false" localSheetId="0" name="_xlnm.Print_Area" vbProcedure="false">'19 - Fotovoltaika'!$C$82:$J$104,'19 - Fotovoltaika'!$C$110:$J$187</definedName>
    <definedName function="false" hidden="false" localSheetId="0" name="_xlnm.Print_Titles" vbProcedure="false">'19 - Fotovoltaika'!$122:$122</definedName>
    <definedName function="false" hidden="true" localSheetId="0" name="_xlnm._FilterDatabase" vbProcedure="false">'19 - Fotovoltaika'!$C$122:$K$187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<sst xmlns="http://schemas.openxmlformats.org/spreadsheetml/2006/main" count="792" uniqueCount="242">
  <si>
    <t xml:space="preserve">&gt;&gt;  skryté stĺpce  &lt;&lt;</t>
  </si>
  <si>
    <t xml:space="preserve">{c68e2743-81dd-4f46-9aff-3714cb4af6bb}</t>
  </si>
  <si>
    <t xml:space="preserve">0</t>
  </si>
  <si>
    <t xml:space="preserve">KRYCÍ LIST ROZPOČTU</t>
  </si>
  <si>
    <t xml:space="preserve">v ---  nižšie sa nachádzajú doplnkové a pomocné údaje k zostavám  --- v</t>
  </si>
  <si>
    <t xml:space="preserve">False</t>
  </si>
  <si>
    <t xml:space="preserve">Stavba:</t>
  </si>
  <si>
    <t xml:space="preserve">Objekt:</t>
  </si>
  <si>
    <t xml:space="preserve">19 - Fotovoltaika</t>
  </si>
  <si>
    <t xml:space="preserve">JKSO:</t>
  </si>
  <si>
    <t xml:space="preserve">Miesto:</t>
  </si>
  <si>
    <t xml:space="preserve">Nitrica, p.č. 715/1,9,10, okres Prievidza</t>
  </si>
  <si>
    <t xml:space="preserve">Objednávateľ:</t>
  </si>
  <si>
    <t xml:space="preserve">Obec Nitrica</t>
  </si>
  <si>
    <t xml:space="preserve">Zhotoviteľ:</t>
  </si>
  <si>
    <t xml:space="preserve">Projektant:</t>
  </si>
  <si>
    <t xml:space="preserve">vargaprojekt</t>
  </si>
  <si>
    <t xml:space="preserve">Spracovateľ:</t>
  </si>
  <si>
    <t xml:space="preserve">36 302 031</t>
  </si>
  <si>
    <t xml:space="preserve">ROKO gips, s.r.o.</t>
  </si>
  <si>
    <t xml:space="preserve">SK2020076927</t>
  </si>
  <si>
    <t xml:space="preserve">Poznámka:</t>
  </si>
  <si>
    <t xml:space="preserve">Cena bez DPH</t>
  </si>
  <si>
    <t xml:space="preserve">Základ dane</t>
  </si>
  <si>
    <t xml:space="preserve">Výška dane</t>
  </si>
  <si>
    <t xml:space="preserve">DPH</t>
  </si>
  <si>
    <t xml:space="preserve">základná</t>
  </si>
  <si>
    <t xml:space="preserve">znížená</t>
  </si>
  <si>
    <t xml:space="preserve">zákl. prenesená</t>
  </si>
  <si>
    <t xml:space="preserve">zníž. prenesená</t>
  </si>
  <si>
    <t xml:space="preserve">nulová</t>
  </si>
  <si>
    <t xml:space="preserve">Cena s DPH</t>
  </si>
  <si>
    <t xml:space="preserve">v</t>
  </si>
  <si>
    <t xml:space="preserve">EUR</t>
  </si>
  <si>
    <t xml:space="preserve">Projektant</t>
  </si>
  <si>
    <t xml:space="preserve">Spracovateľ</t>
  </si>
  <si>
    <t xml:space="preserve">Dátum a podpis:</t>
  </si>
  <si>
    <t xml:space="preserve">Pečiatka</t>
  </si>
  <si>
    <t xml:space="preserve">Objednávateľ</t>
  </si>
  <si>
    <t xml:space="preserve">Zhotoviteľ</t>
  </si>
  <si>
    <t xml:space="preserve">REKAPITULÁCIA ROZPOČTU</t>
  </si>
  <si>
    <t xml:space="preserve">Škola Lozorno</t>
  </si>
  <si>
    <t xml:space="preserve">01/2026</t>
  </si>
  <si>
    <t xml:space="preserve">OU Lozorno</t>
  </si>
  <si>
    <t xml:space="preserve">Kód dielu - Popis</t>
  </si>
  <si>
    <t xml:space="preserve">Cena celkom [EUR]</t>
  </si>
  <si>
    <t xml:space="preserve">Náklady z rozpočtu</t>
  </si>
  <si>
    <t xml:space="preserve">-1</t>
  </si>
  <si>
    <t xml:space="preserve">HSV - Práce a dodávky HSV</t>
  </si>
  <si>
    <t xml:space="preserve">    9 - Ostatné konštrukcie a práce-búranie</t>
  </si>
  <si>
    <t xml:space="preserve">M - Práce a dodávky M</t>
  </si>
  <si>
    <t xml:space="preserve">    21-M - Elektromontáže</t>
  </si>
  <si>
    <t xml:space="preserve">    22-M - Montáže oznamovacích a zabezpečovacích zariadení</t>
  </si>
  <si>
    <t xml:space="preserve">VRN - Vedľajšie rozpočtové náklady</t>
  </si>
  <si>
    <t xml:space="preserve">    VRN10 - Inžinierska činnosť</t>
  </si>
  <si>
    <t xml:space="preserve">ROZPOČET</t>
  </si>
  <si>
    <t xml:space="preserve">PČ</t>
  </si>
  <si>
    <t xml:space="preserve">Typ</t>
  </si>
  <si>
    <t xml:space="preserve">Kód</t>
  </si>
  <si>
    <t xml:space="preserve">Popis</t>
  </si>
  <si>
    <t xml:space="preserve">MJ</t>
  </si>
  <si>
    <t xml:space="preserve">Množstvo</t>
  </si>
  <si>
    <t xml:space="preserve">Cenová sústava</t>
  </si>
  <si>
    <t xml:space="preserve">J. Nh [h]</t>
  </si>
  <si>
    <t xml:space="preserve">Nh celkom [h]</t>
  </si>
  <si>
    <t xml:space="preserve">J. hmotnosť [t]</t>
  </si>
  <si>
    <t xml:space="preserve">Hmotnosť celkom [t]</t>
  </si>
  <si>
    <t xml:space="preserve">J. suť [t]</t>
  </si>
  <si>
    <t xml:space="preserve">Suť Celkom [t]</t>
  </si>
  <si>
    <t xml:space="preserve">D</t>
  </si>
  <si>
    <t xml:space="preserve">HSV</t>
  </si>
  <si>
    <t xml:space="preserve">Práce a dodávky HSV</t>
  </si>
  <si>
    <t xml:space="preserve">1</t>
  </si>
  <si>
    <t xml:space="preserve">ROZPOCET</t>
  </si>
  <si>
    <t xml:space="preserve">9</t>
  </si>
  <si>
    <t xml:space="preserve">Ostatné konštrukcie a práce-búranie</t>
  </si>
  <si>
    <t xml:space="preserve">K</t>
  </si>
  <si>
    <t xml:space="preserve">Vybúranie otvoru v murive z tvárnic veľ. plochy do 0, 25 m2 hr.do 450 mm,  -0,12900t</t>
  </si>
  <si>
    <t xml:space="preserve">ks</t>
  </si>
  <si>
    <t xml:space="preserve">4</t>
  </si>
  <si>
    <t xml:space="preserve">2</t>
  </si>
  <si>
    <t xml:space="preserve">Zvislá doprava sutiny a vybúraných hmôt za prvé podlažie nad alebo pod základným podlažím</t>
  </si>
  <si>
    <t xml:space="preserve">t</t>
  </si>
  <si>
    <t xml:space="preserve">3</t>
  </si>
  <si>
    <t xml:space="preserve">Zvislá doprava sutiny po schodoch ručne do 3.5 m</t>
  </si>
  <si>
    <t xml:space="preserve">6</t>
  </si>
  <si>
    <t xml:space="preserve">Odvoz sutiny a vybúraných hmôt na skládku do 1 km</t>
  </si>
  <si>
    <t xml:space="preserve">8</t>
  </si>
  <si>
    <t xml:space="preserve">5</t>
  </si>
  <si>
    <t xml:space="preserve">Odvoz sutiny a vybúraných hmôt na skládku za každý ďalší 1 km</t>
  </si>
  <si>
    <t xml:space="preserve">10</t>
  </si>
  <si>
    <t xml:space="preserve">Vnútrostavenisková doprava sutiny a vybúraných hmôt do 10 m</t>
  </si>
  <si>
    <t xml:space="preserve">12</t>
  </si>
  <si>
    <t xml:space="preserve">7</t>
  </si>
  <si>
    <t xml:space="preserve">Vnútrostavenisková doprava sutiny a vybúraných hmôt za každých ďalších 5 m</t>
  </si>
  <si>
    <t xml:space="preserve">14</t>
  </si>
  <si>
    <t xml:space="preserve">Poplatok za skladovanie - iné odpady zo stavieb a demolácií (17 09), ostatné</t>
  </si>
  <si>
    <t xml:space="preserve">16</t>
  </si>
  <si>
    <t xml:space="preserve">M</t>
  </si>
  <si>
    <t xml:space="preserve">Práce a dodávky M</t>
  </si>
  <si>
    <t xml:space="preserve">21-M</t>
  </si>
  <si>
    <t xml:space="preserve">Elektromontáže</t>
  </si>
  <si>
    <t xml:space="preserve">Žlab   dutý z PVC 100x60, vrátane príslušenstva</t>
  </si>
  <si>
    <t xml:space="preserve">m</t>
  </si>
  <si>
    <t xml:space="preserve">64</t>
  </si>
  <si>
    <t xml:space="preserve">18</t>
  </si>
  <si>
    <t xml:space="preserve">Zlab inštalačný  dutý HD z PVC, 100x60 mm,</t>
  </si>
  <si>
    <t xml:space="preserve">256</t>
  </si>
  <si>
    <t xml:space="preserve">20</t>
  </si>
  <si>
    <t xml:space="preserve">11</t>
  </si>
  <si>
    <t xml:space="preserve">Kryt koncový kanál 100x60 mm, KOPOS</t>
  </si>
  <si>
    <t xml:space="preserve">22</t>
  </si>
  <si>
    <t xml:space="preserve">Káblový žľab drôtený, pozink žiar.zink. vrátane príslušenstva, 100/50 mm vrátane veka a podpery, koplet+napojenie na 125/50 ( 150/100 )</t>
  </si>
  <si>
    <t xml:space="preserve">24</t>
  </si>
  <si>
    <t xml:space="preserve">13</t>
  </si>
  <si>
    <t xml:space="preserve">Žlab káblový drôt. Žiar.zink 100x50 mm koplet+napojenie</t>
  </si>
  <si>
    <t xml:space="preserve">26</t>
  </si>
  <si>
    <t xml:space="preserve">Kryt káblového žľabu  100 mm žiar.zink</t>
  </si>
  <si>
    <t xml:space="preserve">28</t>
  </si>
  <si>
    <t xml:space="preserve">15</t>
  </si>
  <si>
    <t xml:space="preserve">Spojovacia sada pre káblový drôtený žlab </t>
  </si>
  <si>
    <t xml:space="preserve">súb.</t>
  </si>
  <si>
    <t xml:space="preserve">50</t>
  </si>
  <si>
    <t xml:space="preserve">Ukončenie vodičov v rozvádzač. vrátane zapojenia a vodičovej koncovky do 6 mm2</t>
  </si>
  <si>
    <t xml:space="preserve">52</t>
  </si>
  <si>
    <t xml:space="preserve">17</t>
  </si>
  <si>
    <t xml:space="preserve">Káblové oko medené lisovacie CU 6x6 KU-L</t>
  </si>
  <si>
    <t xml:space="preserve">54</t>
  </si>
  <si>
    <t xml:space="preserve">Ukončenie vodičov v rozvádzač. vrátane zapojenia a vodičovej koncovky do 16 mm2</t>
  </si>
  <si>
    <t xml:space="preserve">56</t>
  </si>
  <si>
    <t xml:space="preserve">19</t>
  </si>
  <si>
    <t xml:space="preserve">Káblové oko medené lisovacie CU 10x10 KU-L</t>
  </si>
  <si>
    <t xml:space="preserve">58</t>
  </si>
  <si>
    <t xml:space="preserve">Montáž oceľolechovej rozvodnice do váhy 20 kg</t>
  </si>
  <si>
    <t xml:space="preserve">60</t>
  </si>
  <si>
    <t xml:space="preserve">21</t>
  </si>
  <si>
    <t xml:space="preserve">Rozvádzač FTV-AC – HRM</t>
  </si>
  <si>
    <t xml:space="preserve">Vodivé spojenie  konštrukcie s vodičom, obojstran.</t>
  </si>
  <si>
    <t xml:space="preserve">62</t>
  </si>
  <si>
    <t xml:space="preserve">23</t>
  </si>
  <si>
    <t xml:space="preserve">Drôt ťahaný D 8.00mm mäkký AlMgSi</t>
  </si>
  <si>
    <t xml:space="preserve">kg</t>
  </si>
  <si>
    <t xml:space="preserve">Elektromontáže HZS</t>
  </si>
  <si>
    <t xml:space="preserve">hod</t>
  </si>
  <si>
    <t xml:space="preserve">66</t>
  </si>
  <si>
    <t xml:space="preserve">25</t>
  </si>
  <si>
    <t xml:space="preserve">Prípravné práce pre zahájením montáže panelov</t>
  </si>
  <si>
    <t xml:space="preserve">68</t>
  </si>
  <si>
    <t xml:space="preserve">Montáž konštrukcie pre kotvenie fotovoltických panelov na plochú strechu</t>
  </si>
  <si>
    <t xml:space="preserve">kpl</t>
  </si>
  <si>
    <t xml:space="preserve">72</t>
  </si>
  <si>
    <t xml:space="preserve">27</t>
  </si>
  <si>
    <t xml:space="preserve">Fotovoltická konštrukcia pre ploché strechy sklon 15st.</t>
  </si>
  <si>
    <t xml:space="preserve">74</t>
  </si>
  <si>
    <t xml:space="preserve">Fotovoltaický polykryštalický strešný panel 535Wp, kotviace prvky</t>
  </si>
  <si>
    <t xml:space="preserve">78</t>
  </si>
  <si>
    <t xml:space="preserve">29</t>
  </si>
  <si>
    <t xml:space="preserve">Montáž a stringovanie fotovoltického panelu veľkoformátového</t>
  </si>
  <si>
    <t xml:space="preserve">80</t>
  </si>
  <si>
    <t xml:space="preserve">30</t>
  </si>
  <si>
    <t xml:space="preserve">Montáž zariadení pre monitorovanie a odpínanie fotovoltických panelov</t>
  </si>
  <si>
    <t xml:space="preserve">82</t>
  </si>
  <si>
    <t xml:space="preserve">31</t>
  </si>
  <si>
    <t xml:space="preserve">Optimizér pre monitorovanie a optimalizáciu fotovoltických panelov</t>
  </si>
  <si>
    <t xml:space="preserve">84</t>
  </si>
  <si>
    <t xml:space="preserve">32</t>
  </si>
  <si>
    <t xml:space="preserve">Montáž a zapojenie String Boxu in/out 2-2</t>
  </si>
  <si>
    <t xml:space="preserve">88</t>
  </si>
  <si>
    <t xml:space="preserve">33</t>
  </si>
  <si>
    <t xml:space="preserve">Solar String Box in/out 2/2xDC string, IP65, s prepäťovou ochranou</t>
  </si>
  <si>
    <t xml:space="preserve">90</t>
  </si>
  <si>
    <t xml:space="preserve">34</t>
  </si>
  <si>
    <t xml:space="preserve">Montáž a zapojenie meniča napätia trojfázového z DC/AC</t>
  </si>
  <si>
    <t xml:space="preserve">96</t>
  </si>
  <si>
    <t xml:space="preserve">35</t>
  </si>
  <si>
    <t xml:space="preserve">Solárny menič trojfázový   30 kW + prepojene</t>
  </si>
  <si>
    <t xml:space="preserve">98</t>
  </si>
  <si>
    <t xml:space="preserve">36</t>
  </si>
  <si>
    <t xml:space="preserve">Solárny menič trojfázový   17 kW + prepojenie</t>
  </si>
  <si>
    <t xml:space="preserve">37</t>
  </si>
  <si>
    <t xml:space="preserve">Smartmeter</t>
  </si>
  <si>
    <t xml:space="preserve">38</t>
  </si>
  <si>
    <t xml:space="preserve">Zhotovenie štruktúrovanej kabeláže na strane a striedača pre  inštalácie FV + ESS, 5 až 25 kWp</t>
  </si>
  <si>
    <t xml:space="preserve">100</t>
  </si>
  <si>
    <t xml:space="preserve">39</t>
  </si>
  <si>
    <t xml:space="preserve">Vodič medený uložený pevne EFK SOALR 6.0 CE-CL  1000 V  6mm2</t>
  </si>
  <si>
    <t xml:space="preserve">102</t>
  </si>
  <si>
    <t xml:space="preserve">40</t>
  </si>
  <si>
    <t xml:space="preserve">Vodič medený EFK SOLAR 6.0 CE-CL 1x6 mm2</t>
  </si>
  <si>
    <t xml:space="preserve">104</t>
  </si>
  <si>
    <t xml:space="preserve">41</t>
  </si>
  <si>
    <t xml:space="preserve">Kábel medený uložený v rúrke CYKY 450/750 V 5x10</t>
  </si>
  <si>
    <t xml:space="preserve">110</t>
  </si>
  <si>
    <t xml:space="preserve">42</t>
  </si>
  <si>
    <t xml:space="preserve">Kábel medený CHKE-R 5x6 mm2</t>
  </si>
  <si>
    <t xml:space="preserve">112</t>
  </si>
  <si>
    <t xml:space="preserve">43</t>
  </si>
  <si>
    <t xml:space="preserve">Vodič medený uložený voľne H07V-K (CYA)  450/750 V 6</t>
  </si>
  <si>
    <t xml:space="preserve">114</t>
  </si>
  <si>
    <t xml:space="preserve">44</t>
  </si>
  <si>
    <t xml:space="preserve">Vodič medený flexibilný H07V-K 6 mm2</t>
  </si>
  <si>
    <t xml:space="preserve">116</t>
  </si>
  <si>
    <t xml:space="preserve">45</t>
  </si>
  <si>
    <t xml:space="preserve">Vodič medený uložený voľne H07V-K (CYA)  450/750 V 16</t>
  </si>
  <si>
    <t xml:space="preserve">118</t>
  </si>
  <si>
    <t xml:space="preserve">46</t>
  </si>
  <si>
    <t xml:space="preserve">Vodič medený flexibilný H07V-K 16 mm2</t>
  </si>
  <si>
    <t xml:space="preserve">120</t>
  </si>
  <si>
    <t xml:space="preserve">47</t>
  </si>
  <si>
    <t xml:space="preserve">Rozvádazč FVA – AC s výbavou</t>
  </si>
  <si>
    <t xml:space="preserve">122</t>
  </si>
  <si>
    <t xml:space="preserve">48</t>
  </si>
  <si>
    <t xml:space="preserve">Rozvádazč FVA – DC s výbavou</t>
  </si>
  <si>
    <t xml:space="preserve">49</t>
  </si>
  <si>
    <t xml:space="preserve">Podružný materiál  / klince, skrutky, sadra, izollačná doska /</t>
  </si>
  <si>
    <t xml:space="preserve">124</t>
  </si>
  <si>
    <t xml:space="preserve">Zásobovacia réžia, žeriav alebo zdvíhacie zariadenie</t>
  </si>
  <si>
    <t xml:space="preserve">sub</t>
  </si>
  <si>
    <t xml:space="preserve">126</t>
  </si>
  <si>
    <t xml:space="preserve">51</t>
  </si>
  <si>
    <t xml:space="preserve">Dopojenie na monitoring dodávky, ovládanie s CP ( FTP, ukončenie )</t>
  </si>
  <si>
    <t xml:space="preserve">128</t>
  </si>
  <si>
    <t xml:space="preserve">Uvedenie do prevádzky, oživenie, testovanie prevádzky, zaškolenie obsluhy</t>
  </si>
  <si>
    <t xml:space="preserve">130</t>
  </si>
  <si>
    <t xml:space="preserve">53</t>
  </si>
  <si>
    <t xml:space="preserve">Úprava inštalácie s dopojením zdroja, osadenie smartmetra v HR  ( komplet ) D+M</t>
  </si>
  <si>
    <t xml:space="preserve">132</t>
  </si>
  <si>
    <t xml:space="preserve">Úprava inštalácie s dopojením ochanného prvka  ER  ( komplet ) D+M</t>
  </si>
  <si>
    <t xml:space="preserve">134</t>
  </si>
  <si>
    <t xml:space="preserve">22-M</t>
  </si>
  <si>
    <t xml:space="preserve">Montáže oznamovacích a zabezpečovacích zariadení</t>
  </si>
  <si>
    <t xml:space="preserve">Káble FTP  5 x 2 x 0,5 mm uložené v rúrkach, lištách, bez odviečkovania a zaviečkovania krabíc</t>
  </si>
  <si>
    <t xml:space="preserve">136</t>
  </si>
  <si>
    <t xml:space="preserve">Kábel medený dátový FTP 4x2x0,5 mm2</t>
  </si>
  <si>
    <t xml:space="preserve">138</t>
  </si>
  <si>
    <t xml:space="preserve">VRN</t>
  </si>
  <si>
    <t xml:space="preserve">Vedľajšie rozpočtové náklady</t>
  </si>
  <si>
    <t xml:space="preserve">VRN10</t>
  </si>
  <si>
    <t xml:space="preserve">Inžinierska činnosť</t>
  </si>
  <si>
    <t xml:space="preserve">Inžinierska činnosť - skúšky a revízie úradné tlakové skúšky</t>
  </si>
  <si>
    <t xml:space="preserve">eur</t>
  </si>
  <si>
    <t xml:space="preserve">140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</si>
</sst>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#,##0.00"/>
    <numFmt numFmtId="167" formatCode="#,##0.00%"/>
    <numFmt numFmtId="168" formatCode="#,##0.00000"/>
    <numFmt numFmtId="169" formatCode="@"/>
    <numFmt numFmtId="170" formatCode="#,##0.000"/>
  </numFmts>
  <fonts count="28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3366FF"/>
      <name val="Arial CE"/>
      <family val="0"/>
      <charset val="1"/>
    </font>
    <font>
      <b val="true"/>
      <sz val="14"/>
      <name val="Arial CE"/>
      <family val="0"/>
      <charset val="1"/>
    </font>
    <font>
      <sz val="10"/>
      <color rgb="FF3366FF"/>
      <name val="Arial CE"/>
      <family val="0"/>
      <charset val="1"/>
    </font>
    <font>
      <sz val="10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sz val="10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8"/>
      <color rgb="FF969696"/>
      <name val="Arial CE"/>
      <family val="0"/>
      <charset val="1"/>
    </font>
    <font>
      <sz val="10"/>
      <color rgb="FFFFFFFF"/>
      <name val="Arial CE"/>
      <family val="0"/>
      <charset val="1"/>
    </font>
    <font>
      <sz val="8"/>
      <color rgb="FFFFFFFF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9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9"/>
      <color rgb="FF96969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  <font>
      <sz val="9"/>
      <color rgb="FF0000FF"/>
      <name val="Arial CE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D2D2D2"/>
      </patternFill>
    </fill>
    <fill>
      <patternFill patternType="solid">
        <fgColor rgb="FFFFFFCC"/>
        <bgColor rgb="FFFFFFFF"/>
      </patternFill>
    </fill>
    <fill>
      <patternFill patternType="solid">
        <fgColor rgb="FFD2D2D2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7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7" fillId="0" borderId="2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2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7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3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3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1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5" fillId="0" borderId="2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5" fillId="0" borderId="2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5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25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5" fillId="3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5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3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1" fillId="3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1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1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D2D2D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003366"/>
          <bgColor rgb="FF000000"/>
        </patternFill>
      </fill>
    </dxf>
    <dxf>
      <fill>
        <patternFill patternType="solid">
          <fgColor rgb="FF960000"/>
          <bgColor rgb="FF000000"/>
        </patternFill>
      </fill>
    </dxf>
    <dxf>
      <fill>
        <patternFill patternType="solid">
          <fgColor rgb="FFFFFFC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188"/>
  <sheetViews>
    <sheetView showFormulas="false" showGridLines="false" showRowColHeaders="true" showZeros="true" rightToLeft="false" tabSelected="true" showOutlineSymbols="true" defaultGridColor="true" view="normal" topLeftCell="A135" colorId="64" zoomScale="110" zoomScaleNormal="110" zoomScalePageLayoutView="100" workbookViewId="0">
      <selection pane="topLeft" activeCell="F157" activeCellId="0" sqref="F157"/>
    </sheetView>
  </sheetViews>
  <sheetFormatPr defaultColWidth="8.5078125" defaultRowHeight="12.8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1.17"/>
    <col collapsed="false" customWidth="true" hidden="false" outlineLevel="0" max="3" min="3" style="1" width="4.16"/>
    <col collapsed="false" customWidth="true" hidden="false" outlineLevel="0" max="4" min="4" style="1" width="4.34"/>
    <col collapsed="false" customWidth="true" hidden="false" outlineLevel="0" max="5" min="5" style="1" width="17.15"/>
    <col collapsed="false" customWidth="true" hidden="false" outlineLevel="0" max="6" min="6" style="1" width="50.85"/>
    <col collapsed="false" customWidth="true" hidden="false" outlineLevel="0" max="7" min="7" style="1" width="7.5"/>
    <col collapsed="false" customWidth="true" hidden="false" outlineLevel="0" max="8" min="8" style="1" width="14"/>
    <col collapsed="false" customWidth="true" hidden="false" outlineLevel="0" max="9" min="9" style="1" width="15.83"/>
    <col collapsed="false" customWidth="true" hidden="false" outlineLevel="0" max="10" min="10" style="1" width="22.34"/>
    <col collapsed="false" customWidth="true" hidden="true" outlineLevel="0" max="11" min="11" style="1" width="22.34"/>
    <col collapsed="false" customWidth="true" hidden="false" outlineLevel="0" max="12" min="12" style="1" width="9.34"/>
    <col collapsed="false" customWidth="true" hidden="true" outlineLevel="0" max="13" min="13" style="1" width="10.83"/>
    <col collapsed="false" customWidth="true" hidden="true" outlineLevel="0" max="14" min="14" style="1" width="9.34"/>
    <col collapsed="false" customWidth="true" hidden="true" outlineLevel="0" max="20" min="15" style="1" width="14.16"/>
    <col collapsed="false" customWidth="true" hidden="true" outlineLevel="0" max="21" min="21" style="1" width="16.34"/>
    <col collapsed="false" customWidth="true" hidden="false" outlineLevel="0" max="22" min="22" style="1" width="12.34"/>
    <col collapsed="false" customWidth="true" hidden="false" outlineLevel="0" max="23" min="23" style="1" width="16.34"/>
    <col collapsed="false" customWidth="true" hidden="false" outlineLevel="0" max="24" min="24" style="1" width="12.34"/>
    <col collapsed="false" customWidth="true" hidden="false" outlineLevel="0" max="25" min="25" style="1" width="15"/>
    <col collapsed="false" customWidth="true" hidden="false" outlineLevel="0" max="26" min="26" style="1" width="11"/>
    <col collapsed="false" customWidth="true" hidden="false" outlineLevel="0" max="27" min="27" style="1" width="15"/>
    <col collapsed="false" customWidth="true" hidden="false" outlineLevel="0" max="28" min="28" style="1" width="16.34"/>
    <col collapsed="false" customWidth="true" hidden="false" outlineLevel="0" max="29" min="29" style="1" width="11"/>
    <col collapsed="false" customWidth="true" hidden="false" outlineLevel="0" max="30" min="30" style="1" width="15"/>
    <col collapsed="false" customWidth="true" hidden="false" outlineLevel="0" max="31" min="31" style="1" width="16.34"/>
    <col collapsed="false" customWidth="true" hidden="true" outlineLevel="0" max="65" min="44" style="1" width="9.34"/>
  </cols>
  <sheetData>
    <row r="2" customFormat="false" ht="36.95" hidden="false" customHeight="true" outlineLevel="0" collapsed="false">
      <c r="L2" s="2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1</v>
      </c>
    </row>
    <row r="3" customFormat="false" ht="6.95" hidden="tru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2</v>
      </c>
    </row>
    <row r="4" customFormat="false" ht="24.95" hidden="true" customHeight="true" outlineLevel="0" collapsed="false">
      <c r="B4" s="6"/>
      <c r="D4" s="7" t="s">
        <v>3</v>
      </c>
      <c r="L4" s="6"/>
      <c r="M4" s="8" t="s">
        <v>4</v>
      </c>
      <c r="AT4" s="3" t="s">
        <v>5</v>
      </c>
    </row>
    <row r="5" customFormat="false" ht="6.95" hidden="true" customHeight="true" outlineLevel="0" collapsed="false">
      <c r="B5" s="6"/>
      <c r="L5" s="6"/>
    </row>
    <row r="6" customFormat="false" ht="12" hidden="true" customHeight="true" outlineLevel="0" collapsed="false">
      <c r="B6" s="6"/>
      <c r="D6" s="9" t="s">
        <v>6</v>
      </c>
      <c r="L6" s="6"/>
    </row>
    <row r="7" customFormat="false" ht="16.5" hidden="true" customHeight="true" outlineLevel="0" collapsed="false">
      <c r="B7" s="6"/>
      <c r="E7" s="10" t="e">
        <f aca="false">#REF!</f>
        <v>#REF!</v>
      </c>
      <c r="F7" s="10"/>
      <c r="G7" s="10"/>
      <c r="H7" s="10"/>
      <c r="L7" s="6"/>
    </row>
    <row r="8" s="14" customFormat="true" ht="12" hidden="true" customHeight="true" outlineLevel="0" collapsed="false">
      <c r="A8" s="11"/>
      <c r="B8" s="12"/>
      <c r="C8" s="11"/>
      <c r="D8" s="9" t="s">
        <v>7</v>
      </c>
      <c r="E8" s="11"/>
      <c r="F8" s="11"/>
      <c r="G8" s="11"/>
      <c r="H8" s="11"/>
      <c r="I8" s="11"/>
      <c r="J8" s="11"/>
      <c r="K8" s="11"/>
      <c r="L8" s="13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="14" customFormat="true" ht="16.5" hidden="true" customHeight="true" outlineLevel="0" collapsed="false">
      <c r="A9" s="11"/>
      <c r="B9" s="12"/>
      <c r="C9" s="11"/>
      <c r="D9" s="11"/>
      <c r="E9" s="15" t="s">
        <v>8</v>
      </c>
      <c r="F9" s="15"/>
      <c r="G9" s="15"/>
      <c r="H9" s="15"/>
      <c r="I9" s="11"/>
      <c r="J9" s="11"/>
      <c r="K9" s="11"/>
      <c r="L9" s="13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="14" customFormat="true" ht="12.8" hidden="true" customHeight="false" outlineLevel="0" collapsed="false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3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="14" customFormat="true" ht="12" hidden="true" customHeight="true" outlineLevel="0" collapsed="false">
      <c r="A11" s="11"/>
      <c r="B11" s="12"/>
      <c r="C11" s="11"/>
      <c r="D11" s="9" t="s">
        <v>9</v>
      </c>
      <c r="E11" s="11"/>
      <c r="F11" s="16"/>
      <c r="G11" s="11"/>
      <c r="H11" s="11"/>
      <c r="I11" s="9"/>
      <c r="J11" s="16"/>
      <c r="K11" s="11"/>
      <c r="L11" s="13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="14" customFormat="true" ht="12" hidden="true" customHeight="true" outlineLevel="0" collapsed="false">
      <c r="A12" s="11"/>
      <c r="B12" s="12"/>
      <c r="C12" s="11"/>
      <c r="D12" s="9" t="s">
        <v>10</v>
      </c>
      <c r="E12" s="11"/>
      <c r="F12" s="16" t="s">
        <v>11</v>
      </c>
      <c r="G12" s="11"/>
      <c r="H12" s="11"/>
      <c r="I12" s="9"/>
      <c r="J12" s="17" t="e">
        <f aca="false">#REF!</f>
        <v>#REF!</v>
      </c>
      <c r="K12" s="11"/>
      <c r="L12" s="13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="14" customFormat="true" ht="10.8" hidden="true" customHeight="true" outlineLevel="0" collapsed="false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3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="14" customFormat="true" ht="12" hidden="true" customHeight="true" outlineLevel="0" collapsed="false">
      <c r="A14" s="11"/>
      <c r="B14" s="12"/>
      <c r="C14" s="11"/>
      <c r="D14" s="9" t="s">
        <v>12</v>
      </c>
      <c r="E14" s="11"/>
      <c r="F14" s="11"/>
      <c r="G14" s="11"/>
      <c r="H14" s="11"/>
      <c r="I14" s="9"/>
      <c r="J14" s="16"/>
      <c r="K14" s="11"/>
      <c r="L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="14" customFormat="true" ht="18" hidden="true" customHeight="true" outlineLevel="0" collapsed="false">
      <c r="A15" s="11"/>
      <c r="B15" s="12"/>
      <c r="C15" s="11"/>
      <c r="D15" s="11"/>
      <c r="E15" s="16" t="s">
        <v>13</v>
      </c>
      <c r="F15" s="11"/>
      <c r="G15" s="11"/>
      <c r="H15" s="11"/>
      <c r="I15" s="9"/>
      <c r="J15" s="16"/>
      <c r="K15" s="11"/>
      <c r="L15" s="13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="14" customFormat="true" ht="6.95" hidden="true" customHeight="true" outlineLevel="0" collapsed="false">
      <c r="A16" s="11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3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="14" customFormat="true" ht="12" hidden="true" customHeight="true" outlineLevel="0" collapsed="false">
      <c r="A17" s="11"/>
      <c r="B17" s="12"/>
      <c r="C17" s="11"/>
      <c r="D17" s="9" t="s">
        <v>14</v>
      </c>
      <c r="E17" s="11"/>
      <c r="F17" s="11"/>
      <c r="G17" s="11"/>
      <c r="H17" s="11"/>
      <c r="I17" s="9"/>
      <c r="J17" s="18" t="e">
        <f aca="false">#REF!</f>
        <v>#REF!</v>
      </c>
      <c r="K17" s="11"/>
      <c r="L17" s="13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="14" customFormat="true" ht="18" hidden="true" customHeight="true" outlineLevel="0" collapsed="false">
      <c r="A18" s="11"/>
      <c r="B18" s="12"/>
      <c r="C18" s="11"/>
      <c r="D18" s="11"/>
      <c r="E18" s="19" t="e">
        <f aca="false">#REF!</f>
        <v>#REF!</v>
      </c>
      <c r="F18" s="19"/>
      <c r="G18" s="19"/>
      <c r="H18" s="19"/>
      <c r="I18" s="9"/>
      <c r="J18" s="18" t="e">
        <f aca="false">#REF!</f>
        <v>#REF!</v>
      </c>
      <c r="K18" s="11"/>
      <c r="L18" s="13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="14" customFormat="true" ht="6.95" hidden="true" customHeight="true" outlineLevel="0" collapsed="false">
      <c r="A19" s="11"/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3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="14" customFormat="true" ht="12" hidden="true" customHeight="true" outlineLevel="0" collapsed="false">
      <c r="A20" s="11"/>
      <c r="B20" s="12"/>
      <c r="C20" s="11"/>
      <c r="D20" s="9" t="s">
        <v>15</v>
      </c>
      <c r="E20" s="11"/>
      <c r="F20" s="11"/>
      <c r="G20" s="11"/>
      <c r="H20" s="11"/>
      <c r="I20" s="9"/>
      <c r="J20" s="16"/>
      <c r="K20" s="11"/>
      <c r="L20" s="13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="14" customFormat="true" ht="18" hidden="true" customHeight="true" outlineLevel="0" collapsed="false">
      <c r="A21" s="11"/>
      <c r="B21" s="12"/>
      <c r="C21" s="11"/>
      <c r="D21" s="11"/>
      <c r="E21" s="16" t="s">
        <v>16</v>
      </c>
      <c r="F21" s="11"/>
      <c r="G21" s="11"/>
      <c r="H21" s="11"/>
      <c r="I21" s="9"/>
      <c r="J21" s="16"/>
      <c r="K21" s="11"/>
      <c r="L21" s="13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="14" customFormat="true" ht="6.95" hidden="true" customHeight="true" outlineLevel="0" collapsed="false">
      <c r="A22" s="11"/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3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="14" customFormat="true" ht="12" hidden="true" customHeight="true" outlineLevel="0" collapsed="false">
      <c r="A23" s="11"/>
      <c r="B23" s="12"/>
      <c r="C23" s="11"/>
      <c r="D23" s="9" t="s">
        <v>17</v>
      </c>
      <c r="E23" s="11"/>
      <c r="F23" s="11"/>
      <c r="G23" s="11"/>
      <c r="H23" s="11"/>
      <c r="I23" s="9"/>
      <c r="J23" s="16" t="s">
        <v>18</v>
      </c>
      <c r="K23" s="11"/>
      <c r="L23" s="13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="14" customFormat="true" ht="18" hidden="true" customHeight="true" outlineLevel="0" collapsed="false">
      <c r="A24" s="11"/>
      <c r="B24" s="12"/>
      <c r="C24" s="11"/>
      <c r="D24" s="11"/>
      <c r="E24" s="16" t="s">
        <v>19</v>
      </c>
      <c r="F24" s="11"/>
      <c r="G24" s="11"/>
      <c r="H24" s="11"/>
      <c r="I24" s="9"/>
      <c r="J24" s="16" t="s">
        <v>20</v>
      </c>
      <c r="K24" s="11"/>
      <c r="L24" s="13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="14" customFormat="true" ht="6.95" hidden="true" customHeight="true" outlineLevel="0" collapsed="false">
      <c r="A25" s="11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3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="14" customFormat="true" ht="12" hidden="true" customHeight="true" outlineLevel="0" collapsed="false">
      <c r="A26" s="11"/>
      <c r="B26" s="12"/>
      <c r="C26" s="11"/>
      <c r="D26" s="9" t="s">
        <v>21</v>
      </c>
      <c r="E26" s="11"/>
      <c r="F26" s="11"/>
      <c r="G26" s="11"/>
      <c r="H26" s="11"/>
      <c r="I26" s="11"/>
      <c r="J26" s="11"/>
      <c r="K26" s="11"/>
      <c r="L26" s="13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="24" customFormat="true" ht="16.5" hidden="true" customHeight="true" outlineLevel="0" collapsed="false">
      <c r="A27" s="20"/>
      <c r="B27" s="21"/>
      <c r="C27" s="20"/>
      <c r="D27" s="20"/>
      <c r="E27" s="22"/>
      <c r="F27" s="22"/>
      <c r="G27" s="22"/>
      <c r="H27" s="22"/>
      <c r="I27" s="20"/>
      <c r="J27" s="20"/>
      <c r="K27" s="20"/>
      <c r="L27" s="23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="14" customFormat="true" ht="6.95" hidden="true" customHeight="true" outlineLevel="0" collapsed="false">
      <c r="A28" s="1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3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="14" customFormat="true" ht="6.95" hidden="true" customHeight="true" outlineLevel="0" collapsed="false">
      <c r="A29" s="11"/>
      <c r="B29" s="12"/>
      <c r="C29" s="11"/>
      <c r="D29" s="25"/>
      <c r="E29" s="25"/>
      <c r="F29" s="25"/>
      <c r="G29" s="25"/>
      <c r="H29" s="25"/>
      <c r="I29" s="25"/>
      <c r="J29" s="25"/>
      <c r="K29" s="25"/>
      <c r="L29" s="13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="14" customFormat="true" ht="25.45" hidden="true" customHeight="true" outlineLevel="0" collapsed="false">
      <c r="A30" s="11"/>
      <c r="B30" s="12"/>
      <c r="C30" s="11"/>
      <c r="D30" s="26" t="s">
        <v>22</v>
      </c>
      <c r="E30" s="11"/>
      <c r="F30" s="11"/>
      <c r="G30" s="11"/>
      <c r="H30" s="11"/>
      <c r="I30" s="11"/>
      <c r="J30" s="27" t="n">
        <f aca="false">ROUND(J123, 2)</f>
        <v>0</v>
      </c>
      <c r="K30" s="11"/>
      <c r="L30" s="13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="14" customFormat="true" ht="6.95" hidden="true" customHeight="true" outlineLevel="0" collapsed="false">
      <c r="A31" s="11"/>
      <c r="B31" s="12"/>
      <c r="C31" s="11"/>
      <c r="D31" s="25"/>
      <c r="E31" s="25"/>
      <c r="F31" s="25"/>
      <c r="G31" s="25"/>
      <c r="H31" s="25"/>
      <c r="I31" s="25"/>
      <c r="J31" s="25"/>
      <c r="K31" s="25"/>
      <c r="L31" s="13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="14" customFormat="true" ht="14.4" hidden="true" customHeight="true" outlineLevel="0" collapsed="false">
      <c r="A32" s="11"/>
      <c r="B32" s="12"/>
      <c r="C32" s="11"/>
      <c r="D32" s="11"/>
      <c r="E32" s="11"/>
      <c r="F32" s="28" t="s">
        <v>23</v>
      </c>
      <c r="G32" s="11"/>
      <c r="H32" s="11"/>
      <c r="I32" s="28"/>
      <c r="J32" s="28" t="s">
        <v>24</v>
      </c>
      <c r="K32" s="11"/>
      <c r="L32" s="13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="14" customFormat="true" ht="14.4" hidden="true" customHeight="true" outlineLevel="0" collapsed="false">
      <c r="A33" s="11"/>
      <c r="B33" s="12"/>
      <c r="C33" s="11"/>
      <c r="D33" s="29" t="s">
        <v>25</v>
      </c>
      <c r="E33" s="30" t="s">
        <v>26</v>
      </c>
      <c r="F33" s="31" t="n">
        <f aca="false">ROUND((SUM(BE123:BE187)),  2)</f>
        <v>0</v>
      </c>
      <c r="G33" s="32"/>
      <c r="H33" s="32"/>
      <c r="I33" s="33"/>
      <c r="J33" s="31" t="n">
        <f aca="false">ROUND(((SUM(BE123:BE187))*I33),  2)</f>
        <v>0</v>
      </c>
      <c r="K33" s="11"/>
      <c r="L33" s="13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="14" customFormat="true" ht="14.4" hidden="true" customHeight="true" outlineLevel="0" collapsed="false">
      <c r="A34" s="11"/>
      <c r="B34" s="12"/>
      <c r="C34" s="11"/>
      <c r="D34" s="11"/>
      <c r="E34" s="30" t="s">
        <v>27</v>
      </c>
      <c r="F34" s="31" t="n">
        <f aca="false">ROUND((SUM(BF123:BF187)),  2)</f>
        <v>0</v>
      </c>
      <c r="G34" s="32"/>
      <c r="H34" s="32"/>
      <c r="I34" s="33"/>
      <c r="J34" s="31" t="n">
        <f aca="false">ROUND(((SUM(BF123:BF187))*I34),  2)</f>
        <v>0</v>
      </c>
      <c r="K34" s="11"/>
      <c r="L34" s="13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="14" customFormat="true" ht="14.4" hidden="true" customHeight="true" outlineLevel="0" collapsed="false">
      <c r="A35" s="11"/>
      <c r="B35" s="12"/>
      <c r="C35" s="11"/>
      <c r="D35" s="11"/>
      <c r="E35" s="9" t="s">
        <v>28</v>
      </c>
      <c r="F35" s="34" t="n">
        <f aca="false">ROUND((SUM(BG123:BG187)),  2)</f>
        <v>0</v>
      </c>
      <c r="G35" s="11"/>
      <c r="H35" s="11"/>
      <c r="I35" s="35"/>
      <c r="J35" s="34" t="n">
        <f aca="false">0</f>
        <v>0</v>
      </c>
      <c r="K35" s="11"/>
      <c r="L35" s="13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="14" customFormat="true" ht="14.4" hidden="true" customHeight="true" outlineLevel="0" collapsed="false">
      <c r="A36" s="11"/>
      <c r="B36" s="12"/>
      <c r="C36" s="11"/>
      <c r="D36" s="11"/>
      <c r="E36" s="9" t="s">
        <v>29</v>
      </c>
      <c r="F36" s="34" t="n">
        <f aca="false">ROUND((SUM(BH123:BH187)),  2)</f>
        <v>0</v>
      </c>
      <c r="G36" s="11"/>
      <c r="H36" s="11"/>
      <c r="I36" s="35"/>
      <c r="J36" s="34" t="n">
        <f aca="false">0</f>
        <v>0</v>
      </c>
      <c r="K36" s="11"/>
      <c r="L36" s="13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="14" customFormat="true" ht="14.4" hidden="true" customHeight="true" outlineLevel="0" collapsed="false">
      <c r="A37" s="11"/>
      <c r="B37" s="12"/>
      <c r="C37" s="11"/>
      <c r="D37" s="11"/>
      <c r="E37" s="30" t="s">
        <v>30</v>
      </c>
      <c r="F37" s="31" t="n">
        <f aca="false">ROUND((SUM(BI123:BI187)),  2)</f>
        <v>0</v>
      </c>
      <c r="G37" s="32"/>
      <c r="H37" s="32"/>
      <c r="I37" s="33"/>
      <c r="J37" s="31" t="n">
        <f aca="false">0</f>
        <v>0</v>
      </c>
      <c r="K37" s="11"/>
      <c r="L37" s="13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="14" customFormat="true" ht="6.95" hidden="true" customHeight="true" outlineLevel="0" collapsed="false">
      <c r="A38" s="11"/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3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="14" customFormat="true" ht="25.45" hidden="true" customHeight="true" outlineLevel="0" collapsed="false">
      <c r="A39" s="11"/>
      <c r="B39" s="12"/>
      <c r="C39" s="36"/>
      <c r="D39" s="37" t="s">
        <v>31</v>
      </c>
      <c r="E39" s="38"/>
      <c r="F39" s="38"/>
      <c r="G39" s="39" t="s">
        <v>32</v>
      </c>
      <c r="H39" s="40" t="s">
        <v>33</v>
      </c>
      <c r="I39" s="38"/>
      <c r="J39" s="41" t="n">
        <f aca="false">SUM(J30:J37)</f>
        <v>0</v>
      </c>
      <c r="K39" s="42"/>
      <c r="L39" s="13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="14" customFormat="true" ht="14.4" hidden="true" customHeight="true" outlineLevel="0" collapsed="false">
      <c r="A40" s="11"/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3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customFormat="false" ht="14.4" hidden="true" customHeight="true" outlineLevel="0" collapsed="false">
      <c r="B41" s="6"/>
      <c r="L41" s="6"/>
    </row>
    <row r="42" customFormat="false" ht="14.4" hidden="true" customHeight="true" outlineLevel="0" collapsed="false">
      <c r="B42" s="6"/>
      <c r="L42" s="6"/>
    </row>
    <row r="43" customFormat="false" ht="14.4" hidden="true" customHeight="true" outlineLevel="0" collapsed="false">
      <c r="B43" s="6"/>
      <c r="L43" s="6"/>
    </row>
    <row r="44" customFormat="false" ht="14.4" hidden="true" customHeight="true" outlineLevel="0" collapsed="false">
      <c r="B44" s="6"/>
      <c r="L44" s="6"/>
    </row>
    <row r="45" customFormat="false" ht="14.4" hidden="true" customHeight="true" outlineLevel="0" collapsed="false">
      <c r="B45" s="6"/>
      <c r="L45" s="6"/>
    </row>
    <row r="46" customFormat="false" ht="14.4" hidden="true" customHeight="true" outlineLevel="0" collapsed="false">
      <c r="B46" s="6"/>
      <c r="L46" s="6"/>
    </row>
    <row r="47" customFormat="false" ht="14.4" hidden="true" customHeight="true" outlineLevel="0" collapsed="false">
      <c r="B47" s="6"/>
      <c r="L47" s="6"/>
    </row>
    <row r="48" customFormat="false" ht="14.4" hidden="true" customHeight="true" outlineLevel="0" collapsed="false">
      <c r="B48" s="6"/>
      <c r="L48" s="6"/>
    </row>
    <row r="49" customFormat="false" ht="14.4" hidden="true" customHeight="true" outlineLevel="0" collapsed="false">
      <c r="B49" s="6"/>
      <c r="L49" s="6"/>
    </row>
    <row r="50" s="14" customFormat="true" ht="14.4" hidden="true" customHeight="true" outlineLevel="0" collapsed="false">
      <c r="B50" s="13"/>
      <c r="D50" s="43" t="s">
        <v>34</v>
      </c>
      <c r="E50" s="44"/>
      <c r="F50" s="44"/>
      <c r="G50" s="43" t="s">
        <v>35</v>
      </c>
      <c r="H50" s="44"/>
      <c r="I50" s="44"/>
      <c r="J50" s="44"/>
      <c r="K50" s="44"/>
      <c r="L50" s="13"/>
    </row>
    <row r="51" customFormat="false" ht="12.8" hidden="true" customHeight="false" outlineLevel="0" collapsed="false">
      <c r="B51" s="6"/>
      <c r="L51" s="6"/>
    </row>
    <row r="52" customFormat="false" ht="12.8" hidden="true" customHeight="false" outlineLevel="0" collapsed="false">
      <c r="B52" s="6"/>
      <c r="L52" s="6"/>
    </row>
    <row r="53" customFormat="false" ht="12.8" hidden="true" customHeight="false" outlineLevel="0" collapsed="false">
      <c r="B53" s="6"/>
      <c r="L53" s="6"/>
    </row>
    <row r="54" customFormat="false" ht="12.8" hidden="true" customHeight="false" outlineLevel="0" collapsed="false">
      <c r="B54" s="6"/>
      <c r="L54" s="6"/>
    </row>
    <row r="55" customFormat="false" ht="12.8" hidden="true" customHeight="false" outlineLevel="0" collapsed="false">
      <c r="B55" s="6"/>
      <c r="L55" s="6"/>
    </row>
    <row r="56" customFormat="false" ht="12.8" hidden="true" customHeight="false" outlineLevel="0" collapsed="false">
      <c r="B56" s="6"/>
      <c r="L56" s="6"/>
    </row>
    <row r="57" customFormat="false" ht="12.8" hidden="true" customHeight="false" outlineLevel="0" collapsed="false">
      <c r="B57" s="6"/>
      <c r="L57" s="6"/>
    </row>
    <row r="58" customFormat="false" ht="12.8" hidden="true" customHeight="false" outlineLevel="0" collapsed="false">
      <c r="B58" s="6"/>
      <c r="L58" s="6"/>
    </row>
    <row r="59" customFormat="false" ht="12.8" hidden="true" customHeight="false" outlineLevel="0" collapsed="false">
      <c r="B59" s="6"/>
      <c r="L59" s="6"/>
    </row>
    <row r="60" customFormat="false" ht="12.8" hidden="true" customHeight="false" outlineLevel="0" collapsed="false">
      <c r="B60" s="6"/>
      <c r="L60" s="6"/>
    </row>
    <row r="61" s="14" customFormat="true" ht="12.8" hidden="true" customHeight="false" outlineLevel="0" collapsed="false">
      <c r="A61" s="11"/>
      <c r="B61" s="12"/>
      <c r="C61" s="11"/>
      <c r="D61" s="45" t="s">
        <v>36</v>
      </c>
      <c r="E61" s="46"/>
      <c r="F61" s="47" t="s">
        <v>37</v>
      </c>
      <c r="G61" s="45" t="s">
        <v>36</v>
      </c>
      <c r="H61" s="46"/>
      <c r="I61" s="46"/>
      <c r="J61" s="48" t="s">
        <v>37</v>
      </c>
      <c r="K61" s="46"/>
      <c r="L61" s="13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customFormat="false" ht="12.8" hidden="true" customHeight="false" outlineLevel="0" collapsed="false">
      <c r="B62" s="6"/>
      <c r="L62" s="6"/>
    </row>
    <row r="63" customFormat="false" ht="12.8" hidden="true" customHeight="false" outlineLevel="0" collapsed="false">
      <c r="B63" s="6"/>
      <c r="L63" s="6"/>
    </row>
    <row r="64" customFormat="false" ht="12.8" hidden="true" customHeight="false" outlineLevel="0" collapsed="false">
      <c r="B64" s="6"/>
      <c r="L64" s="6"/>
    </row>
    <row r="65" s="14" customFormat="true" ht="12.8" hidden="true" customHeight="false" outlineLevel="0" collapsed="false">
      <c r="A65" s="11"/>
      <c r="B65" s="12"/>
      <c r="C65" s="11"/>
      <c r="D65" s="43" t="s">
        <v>38</v>
      </c>
      <c r="E65" s="49"/>
      <c r="F65" s="49"/>
      <c r="G65" s="43" t="s">
        <v>39</v>
      </c>
      <c r="H65" s="49"/>
      <c r="I65" s="49"/>
      <c r="J65" s="49"/>
      <c r="K65" s="49"/>
      <c r="L65" s="13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customFormat="false" ht="12.8" hidden="true" customHeight="false" outlineLevel="0" collapsed="false">
      <c r="B66" s="6"/>
      <c r="L66" s="6"/>
    </row>
    <row r="67" customFormat="false" ht="12.8" hidden="true" customHeight="false" outlineLevel="0" collapsed="false">
      <c r="B67" s="6"/>
      <c r="L67" s="6"/>
    </row>
    <row r="68" customFormat="false" ht="12.8" hidden="true" customHeight="false" outlineLevel="0" collapsed="false">
      <c r="B68" s="6"/>
      <c r="L68" s="6"/>
    </row>
    <row r="69" customFormat="false" ht="12.8" hidden="true" customHeight="false" outlineLevel="0" collapsed="false">
      <c r="B69" s="6"/>
      <c r="L69" s="6"/>
    </row>
    <row r="70" customFormat="false" ht="12.8" hidden="true" customHeight="false" outlineLevel="0" collapsed="false">
      <c r="B70" s="6"/>
      <c r="L70" s="6"/>
    </row>
    <row r="71" customFormat="false" ht="12.8" hidden="true" customHeight="false" outlineLevel="0" collapsed="false">
      <c r="B71" s="6"/>
      <c r="L71" s="6"/>
    </row>
    <row r="72" customFormat="false" ht="12.8" hidden="true" customHeight="false" outlineLevel="0" collapsed="false">
      <c r="B72" s="6"/>
      <c r="L72" s="6"/>
    </row>
    <row r="73" customFormat="false" ht="12.8" hidden="true" customHeight="false" outlineLevel="0" collapsed="false">
      <c r="B73" s="6"/>
      <c r="L73" s="6"/>
    </row>
    <row r="74" customFormat="false" ht="12.8" hidden="true" customHeight="false" outlineLevel="0" collapsed="false">
      <c r="B74" s="6"/>
      <c r="L74" s="6"/>
    </row>
    <row r="75" customFormat="false" ht="12.8" hidden="true" customHeight="false" outlineLevel="0" collapsed="false">
      <c r="B75" s="6"/>
      <c r="L75" s="6"/>
    </row>
    <row r="76" s="14" customFormat="true" ht="12.8" hidden="true" customHeight="false" outlineLevel="0" collapsed="false">
      <c r="A76" s="11"/>
      <c r="B76" s="12"/>
      <c r="C76" s="11"/>
      <c r="D76" s="45" t="s">
        <v>36</v>
      </c>
      <c r="E76" s="46"/>
      <c r="F76" s="47" t="s">
        <v>37</v>
      </c>
      <c r="G76" s="45" t="s">
        <v>36</v>
      </c>
      <c r="H76" s="46"/>
      <c r="I76" s="46"/>
      <c r="J76" s="48" t="s">
        <v>37</v>
      </c>
      <c r="K76" s="46"/>
      <c r="L76" s="13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="14" customFormat="true" ht="14.4" hidden="true" customHeight="true" outlineLevel="0" collapsed="false">
      <c r="A77" s="11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3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customFormat="false" ht="12.8" hidden="true" customHeight="false" outlineLevel="0" collapsed="false"/>
    <row r="79" customFormat="false" ht="12.8" hidden="true" customHeight="false" outlineLevel="0" collapsed="false"/>
    <row r="80" customFormat="false" ht="12.8" hidden="true" customHeight="false" outlineLevel="0" collapsed="false"/>
    <row r="81" s="14" customFormat="true" ht="6.95" hidden="false" customHeight="true" outlineLevel="0" collapsed="false">
      <c r="A81" s="11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13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 s="14" customFormat="true" ht="24.95" hidden="false" customHeight="true" outlineLevel="0" collapsed="false">
      <c r="A82" s="11"/>
      <c r="B82" s="12"/>
      <c r="C82" s="7" t="s">
        <v>40</v>
      </c>
      <c r="D82" s="11"/>
      <c r="E82" s="11"/>
      <c r="F82" s="11"/>
      <c r="G82" s="11"/>
      <c r="H82" s="11"/>
      <c r="I82" s="11"/>
      <c r="J82" s="11"/>
      <c r="K82" s="11"/>
      <c r="L82" s="13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="14" customFormat="true" ht="6.95" hidden="false" customHeight="true" outlineLevel="0" collapsed="false">
      <c r="A83" s="11"/>
      <c r="B83" s="12"/>
      <c r="C83" s="11"/>
      <c r="D83" s="11"/>
      <c r="E83" s="11"/>
      <c r="F83" s="11"/>
      <c r="G83" s="11"/>
      <c r="H83" s="11"/>
      <c r="I83" s="11"/>
      <c r="J83" s="11"/>
      <c r="K83" s="11"/>
      <c r="L83" s="13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 s="14" customFormat="true" ht="12" hidden="false" customHeight="true" outlineLevel="0" collapsed="false">
      <c r="A84" s="11"/>
      <c r="B84" s="12"/>
      <c r="C84" s="9" t="s">
        <v>6</v>
      </c>
      <c r="D84" s="11"/>
      <c r="E84" s="11"/>
      <c r="F84" s="11"/>
      <c r="G84" s="11"/>
      <c r="H84" s="11"/>
      <c r="I84" s="11"/>
      <c r="J84" s="11"/>
      <c r="K84" s="11"/>
      <c r="L84" s="13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="14" customFormat="true" ht="16.5" hidden="false" customHeight="true" outlineLevel="0" collapsed="false">
      <c r="A85" s="11"/>
      <c r="B85" s="12"/>
      <c r="C85" s="11"/>
      <c r="D85" s="11"/>
      <c r="E85" s="10" t="s">
        <v>41</v>
      </c>
      <c r="F85" s="10"/>
      <c r="G85" s="10"/>
      <c r="H85" s="10"/>
      <c r="I85" s="11"/>
      <c r="J85" s="11"/>
      <c r="K85" s="11"/>
      <c r="L85" s="13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="14" customFormat="true" ht="12" hidden="false" customHeight="true" outlineLevel="0" collapsed="false">
      <c r="A86" s="11"/>
      <c r="B86" s="12"/>
      <c r="C86" s="9" t="s">
        <v>7</v>
      </c>
      <c r="D86" s="11"/>
      <c r="E86" s="11"/>
      <c r="F86" s="11"/>
      <c r="G86" s="11"/>
      <c r="H86" s="11"/>
      <c r="I86" s="11"/>
      <c r="J86" s="11"/>
      <c r="K86" s="11"/>
      <c r="L86" s="13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="14" customFormat="true" ht="16.5" hidden="false" customHeight="true" outlineLevel="0" collapsed="false">
      <c r="A87" s="11"/>
      <c r="B87" s="12"/>
      <c r="C87" s="11"/>
      <c r="D87" s="11"/>
      <c r="E87" s="15" t="str">
        <f aca="false">E9</f>
        <v>19 - Fotovoltaika</v>
      </c>
      <c r="F87" s="15"/>
      <c r="G87" s="15"/>
      <c r="H87" s="15"/>
      <c r="I87" s="11"/>
      <c r="J87" s="11"/>
      <c r="K87" s="11"/>
      <c r="L87" s="13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</row>
    <row r="88" s="14" customFormat="true" ht="6.95" hidden="false" customHeight="true" outlineLevel="0" collapsed="false">
      <c r="A88" s="11"/>
      <c r="B88" s="12"/>
      <c r="C88" s="11"/>
      <c r="D88" s="11"/>
      <c r="E88" s="11"/>
      <c r="F88" s="11"/>
      <c r="G88" s="11"/>
      <c r="H88" s="11"/>
      <c r="I88" s="11"/>
      <c r="J88" s="11"/>
      <c r="K88" s="11"/>
      <c r="L88" s="13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  <row r="89" s="14" customFormat="true" ht="12" hidden="false" customHeight="true" outlineLevel="0" collapsed="false">
      <c r="A89" s="11"/>
      <c r="B89" s="12"/>
      <c r="C89" s="9" t="s">
        <v>10</v>
      </c>
      <c r="D89" s="11"/>
      <c r="E89" s="11"/>
      <c r="F89" s="16" t="s">
        <v>41</v>
      </c>
      <c r="G89" s="11"/>
      <c r="H89" s="11"/>
      <c r="I89" s="9"/>
      <c r="J89" s="17" t="s">
        <v>42</v>
      </c>
      <c r="K89" s="11"/>
      <c r="L89" s="13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 s="14" customFormat="true" ht="6.95" hidden="false" customHeight="true" outlineLevel="0" collapsed="false">
      <c r="A90" s="11"/>
      <c r="B90" s="12"/>
      <c r="C90" s="11"/>
      <c r="D90" s="11"/>
      <c r="E90" s="11"/>
      <c r="F90" s="11"/>
      <c r="G90" s="11"/>
      <c r="H90" s="11"/>
      <c r="I90" s="11"/>
      <c r="J90" s="11"/>
      <c r="K90" s="11"/>
      <c r="L90" s="13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 s="14" customFormat="true" ht="15.15" hidden="false" customHeight="true" outlineLevel="0" collapsed="false">
      <c r="A91" s="11"/>
      <c r="B91" s="12"/>
      <c r="C91" s="9" t="s">
        <v>12</v>
      </c>
      <c r="D91" s="11"/>
      <c r="E91" s="11"/>
      <c r="F91" s="16" t="s">
        <v>43</v>
      </c>
      <c r="G91" s="11"/>
      <c r="H91" s="11"/>
      <c r="I91" s="9"/>
      <c r="J91" s="54"/>
      <c r="K91" s="11"/>
      <c r="L91" s="13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  <row r="92" s="14" customFormat="true" ht="15.15" hidden="false" customHeight="true" outlineLevel="0" collapsed="false">
      <c r="A92" s="11"/>
      <c r="B92" s="12"/>
      <c r="C92" s="9" t="s">
        <v>14</v>
      </c>
      <c r="D92" s="11"/>
      <c r="E92" s="11"/>
      <c r="F92" s="16"/>
      <c r="G92" s="11"/>
      <c r="H92" s="11"/>
      <c r="I92" s="9"/>
      <c r="J92" s="54"/>
      <c r="K92" s="11"/>
      <c r="L92" s="13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 s="14" customFormat="true" ht="10.3" hidden="false" customHeight="true" outlineLevel="0" collapsed="false">
      <c r="A93" s="11"/>
      <c r="B93" s="12"/>
      <c r="C93" s="11"/>
      <c r="D93" s="11"/>
      <c r="E93" s="11"/>
      <c r="F93" s="11"/>
      <c r="G93" s="11"/>
      <c r="H93" s="11"/>
      <c r="I93" s="11"/>
      <c r="J93" s="11"/>
      <c r="K93" s="11"/>
      <c r="L93" s="13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</row>
    <row r="94" s="14" customFormat="true" ht="29.3" hidden="false" customHeight="true" outlineLevel="0" collapsed="false">
      <c r="A94" s="11"/>
      <c r="B94" s="12"/>
      <c r="C94" s="55" t="s">
        <v>44</v>
      </c>
      <c r="D94" s="36"/>
      <c r="E94" s="36"/>
      <c r="F94" s="36"/>
      <c r="G94" s="36"/>
      <c r="H94" s="36"/>
      <c r="I94" s="36"/>
      <c r="J94" s="56" t="s">
        <v>45</v>
      </c>
      <c r="K94" s="36"/>
      <c r="L94" s="13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</row>
    <row r="95" s="14" customFormat="true" ht="10.3" hidden="false" customHeight="true" outlineLevel="0" collapsed="false">
      <c r="A95" s="11"/>
      <c r="B95" s="12"/>
      <c r="C95" s="11"/>
      <c r="D95" s="11"/>
      <c r="E95" s="11"/>
      <c r="F95" s="11"/>
      <c r="G95" s="11"/>
      <c r="H95" s="11"/>
      <c r="I95" s="11"/>
      <c r="J95" s="11"/>
      <c r="K95" s="11"/>
      <c r="L95" s="13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 s="14" customFormat="true" ht="22.8" hidden="false" customHeight="true" outlineLevel="0" collapsed="false">
      <c r="A96" s="11"/>
      <c r="B96" s="12"/>
      <c r="C96" s="57" t="s">
        <v>46</v>
      </c>
      <c r="D96" s="11"/>
      <c r="E96" s="11"/>
      <c r="F96" s="11"/>
      <c r="G96" s="11"/>
      <c r="H96" s="11"/>
      <c r="I96" s="11"/>
      <c r="J96" s="27" t="n">
        <f aca="false">J123</f>
        <v>0</v>
      </c>
      <c r="K96" s="11"/>
      <c r="L96" s="13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U96" s="3" t="s">
        <v>47</v>
      </c>
    </row>
    <row r="97" s="58" customFormat="true" ht="24.95" hidden="false" customHeight="true" outlineLevel="0" collapsed="false">
      <c r="B97" s="59"/>
      <c r="D97" s="60" t="s">
        <v>48</v>
      </c>
      <c r="E97" s="61"/>
      <c r="F97" s="61"/>
      <c r="G97" s="61"/>
      <c r="H97" s="61"/>
      <c r="I97" s="61"/>
      <c r="J97" s="62" t="n">
        <f aca="false">J124</f>
        <v>0</v>
      </c>
      <c r="L97" s="59"/>
    </row>
    <row r="98" s="63" customFormat="true" ht="19.95" hidden="false" customHeight="true" outlineLevel="0" collapsed="false">
      <c r="B98" s="64"/>
      <c r="D98" s="65" t="s">
        <v>49</v>
      </c>
      <c r="E98" s="66"/>
      <c r="F98" s="66"/>
      <c r="G98" s="66"/>
      <c r="H98" s="66"/>
      <c r="I98" s="66"/>
      <c r="J98" s="67" t="n">
        <f aca="false">J125</f>
        <v>0</v>
      </c>
      <c r="L98" s="64"/>
    </row>
    <row r="99" s="58" customFormat="true" ht="24.95" hidden="false" customHeight="true" outlineLevel="0" collapsed="false">
      <c r="B99" s="59"/>
      <c r="D99" s="60" t="s">
        <v>50</v>
      </c>
      <c r="E99" s="61"/>
      <c r="F99" s="61"/>
      <c r="G99" s="61"/>
      <c r="H99" s="61"/>
      <c r="I99" s="61"/>
      <c r="J99" s="62" t="n">
        <f aca="false">J134</f>
        <v>0</v>
      </c>
      <c r="L99" s="59"/>
    </row>
    <row r="100" s="63" customFormat="true" ht="19.95" hidden="false" customHeight="true" outlineLevel="0" collapsed="false">
      <c r="B100" s="64"/>
      <c r="D100" s="65" t="s">
        <v>51</v>
      </c>
      <c r="E100" s="66"/>
      <c r="F100" s="66"/>
      <c r="G100" s="66"/>
      <c r="H100" s="66"/>
      <c r="I100" s="66"/>
      <c r="J100" s="67" t="n">
        <f aca="false">J135</f>
        <v>0</v>
      </c>
      <c r="L100" s="64"/>
    </row>
    <row r="101" s="63" customFormat="true" ht="19.95" hidden="false" customHeight="true" outlineLevel="0" collapsed="false">
      <c r="B101" s="64"/>
      <c r="D101" s="65" t="s">
        <v>52</v>
      </c>
      <c r="E101" s="66"/>
      <c r="F101" s="66"/>
      <c r="G101" s="66"/>
      <c r="H101" s="66"/>
      <c r="I101" s="66"/>
      <c r="J101" s="67" t="n">
        <f aca="false">J182</f>
        <v>0</v>
      </c>
      <c r="L101" s="64"/>
    </row>
    <row r="102" s="58" customFormat="true" ht="24.95" hidden="false" customHeight="true" outlineLevel="0" collapsed="false">
      <c r="B102" s="59"/>
      <c r="D102" s="60" t="s">
        <v>53</v>
      </c>
      <c r="E102" s="61"/>
      <c r="F102" s="61"/>
      <c r="G102" s="61"/>
      <c r="H102" s="61"/>
      <c r="I102" s="61"/>
      <c r="J102" s="62" t="n">
        <f aca="false">J185</f>
        <v>0</v>
      </c>
      <c r="L102" s="59"/>
    </row>
    <row r="103" s="63" customFormat="true" ht="19.95" hidden="false" customHeight="true" outlineLevel="0" collapsed="false">
      <c r="B103" s="64"/>
      <c r="D103" s="65" t="s">
        <v>54</v>
      </c>
      <c r="E103" s="66"/>
      <c r="F103" s="66"/>
      <c r="G103" s="66"/>
      <c r="H103" s="66"/>
      <c r="I103" s="66"/>
      <c r="J103" s="67" t="n">
        <f aca="false">J186</f>
        <v>0</v>
      </c>
      <c r="L103" s="64"/>
    </row>
    <row r="104" s="14" customFormat="true" ht="21.85" hidden="false" customHeight="true" outlineLevel="0" collapsed="false">
      <c r="A104" s="11"/>
      <c r="B104" s="12"/>
      <c r="C104" s="11"/>
      <c r="D104" s="11"/>
      <c r="E104" s="11"/>
      <c r="F104" s="11"/>
      <c r="G104" s="11"/>
      <c r="H104" s="11"/>
      <c r="I104" s="11"/>
      <c r="J104" s="11"/>
      <c r="K104" s="11"/>
      <c r="L104" s="13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</row>
    <row r="105" s="14" customFormat="true" ht="6.95" hidden="false" customHeight="true" outlineLevel="0" collapsed="false">
      <c r="A105" s="11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13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</row>
    <row r="109" s="14" customFormat="true" ht="6.95" hidden="false" customHeight="true" outlineLevel="0" collapsed="false">
      <c r="A109" s="11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13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</row>
    <row r="110" s="14" customFormat="true" ht="24.95" hidden="false" customHeight="true" outlineLevel="0" collapsed="false">
      <c r="A110" s="11"/>
      <c r="B110" s="12"/>
      <c r="C110" s="7" t="s">
        <v>55</v>
      </c>
      <c r="D110" s="11"/>
      <c r="E110" s="11"/>
      <c r="F110" s="11"/>
      <c r="G110" s="11"/>
      <c r="H110" s="11"/>
      <c r="I110" s="11"/>
      <c r="J110" s="11"/>
      <c r="K110" s="11"/>
      <c r="L110" s="13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</row>
    <row r="111" s="14" customFormat="true" ht="6.95" hidden="false" customHeight="true" outlineLevel="0" collapsed="false">
      <c r="A111" s="11"/>
      <c r="B111" s="12"/>
      <c r="C111" s="11"/>
      <c r="D111" s="11"/>
      <c r="E111" s="11"/>
      <c r="F111" s="11"/>
      <c r="G111" s="11"/>
      <c r="H111" s="11"/>
      <c r="I111" s="11"/>
      <c r="J111" s="11"/>
      <c r="K111" s="11"/>
      <c r="L111" s="13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</row>
    <row r="112" s="14" customFormat="true" ht="12" hidden="false" customHeight="true" outlineLevel="0" collapsed="false">
      <c r="A112" s="11"/>
      <c r="B112" s="12"/>
      <c r="C112" s="9" t="s">
        <v>6</v>
      </c>
      <c r="D112" s="11"/>
      <c r="E112" s="11"/>
      <c r="F112" s="11"/>
      <c r="G112" s="11"/>
      <c r="H112" s="11"/>
      <c r="I112" s="11"/>
      <c r="J112" s="11"/>
      <c r="K112" s="11"/>
      <c r="L112" s="13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</row>
    <row r="113" s="14" customFormat="true" ht="16.5" hidden="false" customHeight="true" outlineLevel="0" collapsed="false">
      <c r="A113" s="11"/>
      <c r="B113" s="12"/>
      <c r="C113" s="11"/>
      <c r="D113" s="11"/>
      <c r="E113" s="10" t="e">
        <f aca="false">E7</f>
        <v>#REF!</v>
      </c>
      <c r="F113" s="10"/>
      <c r="G113" s="10"/>
      <c r="H113" s="10"/>
      <c r="I113" s="11"/>
      <c r="J113" s="11"/>
      <c r="K113" s="11"/>
      <c r="L113" s="13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</row>
    <row r="114" s="14" customFormat="true" ht="12" hidden="false" customHeight="true" outlineLevel="0" collapsed="false">
      <c r="A114" s="11"/>
      <c r="B114" s="12"/>
      <c r="C114" s="9" t="s">
        <v>7</v>
      </c>
      <c r="D114" s="11"/>
      <c r="E114" s="11"/>
      <c r="F114" s="11"/>
      <c r="G114" s="11"/>
      <c r="H114" s="11"/>
      <c r="I114" s="11"/>
      <c r="J114" s="11"/>
      <c r="K114" s="11"/>
      <c r="L114" s="13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</row>
    <row r="115" s="14" customFormat="true" ht="16.5" hidden="false" customHeight="true" outlineLevel="0" collapsed="false">
      <c r="A115" s="11"/>
      <c r="B115" s="12"/>
      <c r="C115" s="11"/>
      <c r="D115" s="11"/>
      <c r="E115" s="15" t="str">
        <f aca="false">E9</f>
        <v>19 - Fotovoltaika</v>
      </c>
      <c r="F115" s="15"/>
      <c r="G115" s="15"/>
      <c r="H115" s="15"/>
      <c r="I115" s="11"/>
      <c r="J115" s="11"/>
      <c r="K115" s="11"/>
      <c r="L115" s="13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</row>
    <row r="116" s="14" customFormat="true" ht="6.95" hidden="false" customHeight="true" outlineLevel="0" collapsed="false">
      <c r="A116" s="11"/>
      <c r="B116" s="12"/>
      <c r="C116" s="11"/>
      <c r="D116" s="11"/>
      <c r="E116" s="11"/>
      <c r="F116" s="11"/>
      <c r="G116" s="11"/>
      <c r="H116" s="11"/>
      <c r="I116" s="11"/>
      <c r="J116" s="11"/>
      <c r="K116" s="11"/>
      <c r="L116" s="13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</row>
    <row r="117" s="14" customFormat="true" ht="12" hidden="false" customHeight="true" outlineLevel="0" collapsed="false">
      <c r="A117" s="11"/>
      <c r="B117" s="12"/>
      <c r="C117" s="9" t="s">
        <v>10</v>
      </c>
      <c r="D117" s="11"/>
      <c r="E117" s="11"/>
      <c r="F117" s="16" t="s">
        <v>41</v>
      </c>
      <c r="G117" s="11"/>
      <c r="H117" s="11"/>
      <c r="I117" s="9"/>
      <c r="J117" s="17" t="s">
        <v>42</v>
      </c>
      <c r="K117" s="11"/>
      <c r="L117" s="13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</row>
    <row r="118" s="14" customFormat="true" ht="6.95" hidden="false" customHeight="true" outlineLevel="0" collapsed="false">
      <c r="A118" s="11"/>
      <c r="B118" s="12"/>
      <c r="C118" s="11"/>
      <c r="D118" s="11"/>
      <c r="E118" s="11"/>
      <c r="F118" s="11"/>
      <c r="G118" s="11"/>
      <c r="H118" s="11"/>
      <c r="I118" s="11"/>
      <c r="J118" s="11"/>
      <c r="K118" s="11"/>
      <c r="L118" s="13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</row>
    <row r="119" s="14" customFormat="true" ht="15.15" hidden="false" customHeight="true" outlineLevel="0" collapsed="false">
      <c r="A119" s="11"/>
      <c r="B119" s="12"/>
      <c r="C119" s="9" t="s">
        <v>12</v>
      </c>
      <c r="D119" s="11"/>
      <c r="E119" s="11"/>
      <c r="F119" s="16" t="s">
        <v>43</v>
      </c>
      <c r="G119" s="11"/>
      <c r="H119" s="11"/>
      <c r="I119" s="9"/>
      <c r="J119" s="54"/>
      <c r="K119" s="11"/>
      <c r="L119" s="13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</row>
    <row r="120" s="14" customFormat="true" ht="15.15" hidden="false" customHeight="true" outlineLevel="0" collapsed="false">
      <c r="A120" s="11"/>
      <c r="B120" s="12"/>
      <c r="C120" s="9" t="s">
        <v>14</v>
      </c>
      <c r="D120" s="11"/>
      <c r="E120" s="11"/>
      <c r="F120" s="16"/>
      <c r="G120" s="11"/>
      <c r="H120" s="11"/>
      <c r="I120" s="9"/>
      <c r="J120" s="54"/>
      <c r="K120" s="11"/>
      <c r="L120" s="13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</row>
    <row r="121" s="14" customFormat="true" ht="10.3" hidden="false" customHeight="true" outlineLevel="0" collapsed="false">
      <c r="A121" s="11"/>
      <c r="B121" s="12"/>
      <c r="C121" s="11"/>
      <c r="D121" s="11"/>
      <c r="E121" s="11"/>
      <c r="F121" s="11"/>
      <c r="G121" s="11"/>
      <c r="H121" s="11"/>
      <c r="I121" s="11"/>
      <c r="J121" s="11"/>
      <c r="K121" s="11"/>
      <c r="L121" s="13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</row>
    <row r="122" s="78" customFormat="true" ht="29.3" hidden="false" customHeight="true" outlineLevel="0" collapsed="false">
      <c r="A122" s="68"/>
      <c r="B122" s="69"/>
      <c r="C122" s="70" t="s">
        <v>56</v>
      </c>
      <c r="D122" s="71" t="s">
        <v>57</v>
      </c>
      <c r="E122" s="71" t="s">
        <v>58</v>
      </c>
      <c r="F122" s="71" t="s">
        <v>59</v>
      </c>
      <c r="G122" s="71" t="s">
        <v>60</v>
      </c>
      <c r="H122" s="71" t="s">
        <v>61</v>
      </c>
      <c r="I122" s="71"/>
      <c r="J122" s="72" t="s">
        <v>45</v>
      </c>
      <c r="K122" s="73" t="s">
        <v>62</v>
      </c>
      <c r="L122" s="74"/>
      <c r="M122" s="75"/>
      <c r="N122" s="76" t="s">
        <v>25</v>
      </c>
      <c r="O122" s="76" t="s">
        <v>63</v>
      </c>
      <c r="P122" s="76" t="s">
        <v>64</v>
      </c>
      <c r="Q122" s="76" t="s">
        <v>65</v>
      </c>
      <c r="R122" s="76" t="s">
        <v>66</v>
      </c>
      <c r="S122" s="76" t="s">
        <v>67</v>
      </c>
      <c r="T122" s="77" t="s">
        <v>68</v>
      </c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</row>
    <row r="123" s="14" customFormat="true" ht="22.8" hidden="false" customHeight="true" outlineLevel="0" collapsed="false">
      <c r="A123" s="11"/>
      <c r="B123" s="12"/>
      <c r="C123" s="79" t="s">
        <v>46</v>
      </c>
      <c r="D123" s="11"/>
      <c r="E123" s="11"/>
      <c r="F123" s="11"/>
      <c r="G123" s="11"/>
      <c r="H123" s="11"/>
      <c r="I123" s="11"/>
      <c r="J123" s="80" t="n">
        <f aca="false">BK123</f>
        <v>0</v>
      </c>
      <c r="K123" s="11"/>
      <c r="L123" s="12"/>
      <c r="M123" s="81"/>
      <c r="N123" s="82"/>
      <c r="O123" s="25"/>
      <c r="P123" s="83" t="n">
        <f aca="false">P124+P134+P185</f>
        <v>0</v>
      </c>
      <c r="Q123" s="25"/>
      <c r="R123" s="83" t="n">
        <f aca="false">R124+R134+R185</f>
        <v>0</v>
      </c>
      <c r="S123" s="25"/>
      <c r="T123" s="84" t="n">
        <f aca="false">T124+T134+T185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T123" s="3" t="s">
        <v>69</v>
      </c>
      <c r="AU123" s="3" t="s">
        <v>47</v>
      </c>
      <c r="BK123" s="85" t="n">
        <f aca="false">BK124+BK134+BK185</f>
        <v>0</v>
      </c>
    </row>
    <row r="124" s="86" customFormat="true" ht="25.9" hidden="false" customHeight="true" outlineLevel="0" collapsed="false">
      <c r="B124" s="87"/>
      <c r="D124" s="88" t="s">
        <v>69</v>
      </c>
      <c r="E124" s="89" t="s">
        <v>70</v>
      </c>
      <c r="F124" s="89" t="s">
        <v>71</v>
      </c>
      <c r="I124" s="90"/>
      <c r="J124" s="91" t="n">
        <f aca="false">BK124</f>
        <v>0</v>
      </c>
      <c r="L124" s="87"/>
      <c r="M124" s="92"/>
      <c r="N124" s="93"/>
      <c r="O124" s="93"/>
      <c r="P124" s="94" t="n">
        <f aca="false">P125</f>
        <v>0</v>
      </c>
      <c r="Q124" s="93"/>
      <c r="R124" s="94" t="n">
        <f aca="false">R125</f>
        <v>0</v>
      </c>
      <c r="S124" s="93"/>
      <c r="T124" s="95" t="n">
        <f aca="false">T125</f>
        <v>0</v>
      </c>
      <c r="AR124" s="88" t="s">
        <v>72</v>
      </c>
      <c r="AT124" s="96" t="s">
        <v>69</v>
      </c>
      <c r="AU124" s="96" t="s">
        <v>2</v>
      </c>
      <c r="AY124" s="88" t="s">
        <v>73</v>
      </c>
      <c r="BK124" s="97" t="n">
        <f aca="false">BK125</f>
        <v>0</v>
      </c>
    </row>
    <row r="125" s="86" customFormat="true" ht="22.8" hidden="false" customHeight="true" outlineLevel="0" collapsed="false">
      <c r="B125" s="87"/>
      <c r="D125" s="88" t="s">
        <v>69</v>
      </c>
      <c r="E125" s="98" t="s">
        <v>74</v>
      </c>
      <c r="F125" s="98" t="s">
        <v>75</v>
      </c>
      <c r="I125" s="90"/>
      <c r="J125" s="99" t="n">
        <f aca="false">BK125</f>
        <v>0</v>
      </c>
      <c r="L125" s="87"/>
      <c r="M125" s="92"/>
      <c r="N125" s="93"/>
      <c r="O125" s="93"/>
      <c r="P125" s="94" t="n">
        <f aca="false">SUM(P126:P133)</f>
        <v>0</v>
      </c>
      <c r="Q125" s="93"/>
      <c r="R125" s="94" t="n">
        <f aca="false">SUM(R126:R133)</f>
        <v>0</v>
      </c>
      <c r="S125" s="93"/>
      <c r="T125" s="95" t="n">
        <f aca="false">SUM(T126:T133)</f>
        <v>0</v>
      </c>
      <c r="AR125" s="88" t="s">
        <v>72</v>
      </c>
      <c r="AT125" s="96" t="s">
        <v>69</v>
      </c>
      <c r="AU125" s="96" t="s">
        <v>72</v>
      </c>
      <c r="AY125" s="88" t="s">
        <v>73</v>
      </c>
      <c r="BK125" s="97" t="n">
        <f aca="false">SUM(BK126:BK133)</f>
        <v>0</v>
      </c>
    </row>
    <row r="126" s="14" customFormat="true" ht="24.15" hidden="false" customHeight="true" outlineLevel="0" collapsed="false">
      <c r="A126" s="11"/>
      <c r="B126" s="100"/>
      <c r="C126" s="101" t="s">
        <v>72</v>
      </c>
      <c r="D126" s="101" t="s">
        <v>76</v>
      </c>
      <c r="E126" s="102"/>
      <c r="F126" s="103" t="s">
        <v>77</v>
      </c>
      <c r="G126" s="104" t="s">
        <v>78</v>
      </c>
      <c r="H126" s="105" t="n">
        <v>10</v>
      </c>
      <c r="I126" s="106"/>
      <c r="J126" s="107" t="n">
        <f aca="false">ROUND(I126*H126,2)</f>
        <v>0</v>
      </c>
      <c r="K126" s="108"/>
      <c r="L126" s="12"/>
      <c r="M126" s="109"/>
      <c r="N126" s="110" t="s">
        <v>27</v>
      </c>
      <c r="O126" s="111"/>
      <c r="P126" s="112" t="n">
        <f aca="false">O126*H126</f>
        <v>0</v>
      </c>
      <c r="Q126" s="112" t="n">
        <v>0</v>
      </c>
      <c r="R126" s="112" t="n">
        <f aca="false">Q126*H126</f>
        <v>0</v>
      </c>
      <c r="S126" s="112" t="n">
        <v>0</v>
      </c>
      <c r="T126" s="113" t="n">
        <f aca="false">S126*H126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14" t="s">
        <v>79</v>
      </c>
      <c r="AT126" s="114" t="s">
        <v>76</v>
      </c>
      <c r="AU126" s="114" t="s">
        <v>80</v>
      </c>
      <c r="AY126" s="3" t="s">
        <v>73</v>
      </c>
      <c r="BE126" s="115" t="n">
        <f aca="false">IF(N126="základná",J126,0)</f>
        <v>0</v>
      </c>
      <c r="BF126" s="115" t="n">
        <f aca="false">IF(N126="znížená",J126,0)</f>
        <v>0</v>
      </c>
      <c r="BG126" s="115" t="n">
        <f aca="false">IF(N126="zákl. prenesená",J126,0)</f>
        <v>0</v>
      </c>
      <c r="BH126" s="115" t="n">
        <f aca="false">IF(N126="zníž. prenesená",J126,0)</f>
        <v>0</v>
      </c>
      <c r="BI126" s="115" t="n">
        <f aca="false">IF(N126="nulová",J126,0)</f>
        <v>0</v>
      </c>
      <c r="BJ126" s="3" t="s">
        <v>80</v>
      </c>
      <c r="BK126" s="115" t="n">
        <f aca="false">ROUND(I126*H126,2)</f>
        <v>0</v>
      </c>
      <c r="BL126" s="3" t="s">
        <v>79</v>
      </c>
      <c r="BM126" s="114" t="s">
        <v>80</v>
      </c>
    </row>
    <row r="127" s="14" customFormat="true" ht="24.15" hidden="false" customHeight="true" outlineLevel="0" collapsed="false">
      <c r="A127" s="11"/>
      <c r="B127" s="100"/>
      <c r="C127" s="101" t="s">
        <v>80</v>
      </c>
      <c r="D127" s="101" t="s">
        <v>76</v>
      </c>
      <c r="E127" s="102"/>
      <c r="F127" s="103" t="s">
        <v>81</v>
      </c>
      <c r="G127" s="104" t="s">
        <v>82</v>
      </c>
      <c r="H127" s="105" t="n">
        <v>0.803</v>
      </c>
      <c r="I127" s="106"/>
      <c r="J127" s="107" t="n">
        <f aca="false">ROUND(I127*H127,2)</f>
        <v>0</v>
      </c>
      <c r="K127" s="108"/>
      <c r="L127" s="12"/>
      <c r="M127" s="109"/>
      <c r="N127" s="110" t="s">
        <v>27</v>
      </c>
      <c r="O127" s="111"/>
      <c r="P127" s="112" t="n">
        <f aca="false">O127*H127</f>
        <v>0</v>
      </c>
      <c r="Q127" s="112" t="n">
        <v>0</v>
      </c>
      <c r="R127" s="112" t="n">
        <f aca="false">Q127*H127</f>
        <v>0</v>
      </c>
      <c r="S127" s="112" t="n">
        <v>0</v>
      </c>
      <c r="T127" s="113" t="n">
        <f aca="false">S127*H127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114" t="s">
        <v>79</v>
      </c>
      <c r="AT127" s="114" t="s">
        <v>76</v>
      </c>
      <c r="AU127" s="114" t="s">
        <v>80</v>
      </c>
      <c r="AY127" s="3" t="s">
        <v>73</v>
      </c>
      <c r="BE127" s="115" t="n">
        <f aca="false">IF(N127="základná",J127,0)</f>
        <v>0</v>
      </c>
      <c r="BF127" s="115" t="n">
        <f aca="false">IF(N127="znížená",J127,0)</f>
        <v>0</v>
      </c>
      <c r="BG127" s="115" t="n">
        <f aca="false">IF(N127="zákl. prenesená",J127,0)</f>
        <v>0</v>
      </c>
      <c r="BH127" s="115" t="n">
        <f aca="false">IF(N127="zníž. prenesená",J127,0)</f>
        <v>0</v>
      </c>
      <c r="BI127" s="115" t="n">
        <f aca="false">IF(N127="nulová",J127,0)</f>
        <v>0</v>
      </c>
      <c r="BJ127" s="3" t="s">
        <v>80</v>
      </c>
      <c r="BK127" s="115" t="n">
        <f aca="false">ROUND(I127*H127,2)</f>
        <v>0</v>
      </c>
      <c r="BL127" s="3" t="s">
        <v>79</v>
      </c>
      <c r="BM127" s="114" t="s">
        <v>79</v>
      </c>
    </row>
    <row r="128" s="14" customFormat="true" ht="21.75" hidden="false" customHeight="true" outlineLevel="0" collapsed="false">
      <c r="A128" s="11"/>
      <c r="B128" s="100"/>
      <c r="C128" s="101" t="s">
        <v>83</v>
      </c>
      <c r="D128" s="101" t="s">
        <v>76</v>
      </c>
      <c r="E128" s="102"/>
      <c r="F128" s="103" t="s">
        <v>84</v>
      </c>
      <c r="G128" s="104" t="s">
        <v>82</v>
      </c>
      <c r="H128" s="105" t="n">
        <v>0.803</v>
      </c>
      <c r="I128" s="106"/>
      <c r="J128" s="107" t="n">
        <f aca="false">ROUND(I128*H128,2)</f>
        <v>0</v>
      </c>
      <c r="K128" s="108"/>
      <c r="L128" s="12"/>
      <c r="M128" s="109"/>
      <c r="N128" s="110" t="s">
        <v>27</v>
      </c>
      <c r="O128" s="111"/>
      <c r="P128" s="112" t="n">
        <f aca="false">O128*H128</f>
        <v>0</v>
      </c>
      <c r="Q128" s="112" t="n">
        <v>0</v>
      </c>
      <c r="R128" s="112" t="n">
        <f aca="false">Q128*H128</f>
        <v>0</v>
      </c>
      <c r="S128" s="112" t="n">
        <v>0</v>
      </c>
      <c r="T128" s="113" t="n">
        <f aca="false">S128*H128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114" t="s">
        <v>79</v>
      </c>
      <c r="AT128" s="114" t="s">
        <v>76</v>
      </c>
      <c r="AU128" s="114" t="s">
        <v>80</v>
      </c>
      <c r="AY128" s="3" t="s">
        <v>73</v>
      </c>
      <c r="BE128" s="115" t="n">
        <f aca="false">IF(N128="základná",J128,0)</f>
        <v>0</v>
      </c>
      <c r="BF128" s="115" t="n">
        <f aca="false">IF(N128="znížená",J128,0)</f>
        <v>0</v>
      </c>
      <c r="BG128" s="115" t="n">
        <f aca="false">IF(N128="zákl. prenesená",J128,0)</f>
        <v>0</v>
      </c>
      <c r="BH128" s="115" t="n">
        <f aca="false">IF(N128="zníž. prenesená",J128,0)</f>
        <v>0</v>
      </c>
      <c r="BI128" s="115" t="n">
        <f aca="false">IF(N128="nulová",J128,0)</f>
        <v>0</v>
      </c>
      <c r="BJ128" s="3" t="s">
        <v>80</v>
      </c>
      <c r="BK128" s="115" t="n">
        <f aca="false">ROUND(I128*H128,2)</f>
        <v>0</v>
      </c>
      <c r="BL128" s="3" t="s">
        <v>79</v>
      </c>
      <c r="BM128" s="114" t="s">
        <v>85</v>
      </c>
    </row>
    <row r="129" s="14" customFormat="true" ht="21.75" hidden="false" customHeight="true" outlineLevel="0" collapsed="false">
      <c r="A129" s="11"/>
      <c r="B129" s="100"/>
      <c r="C129" s="101" t="s">
        <v>79</v>
      </c>
      <c r="D129" s="101" t="s">
        <v>76</v>
      </c>
      <c r="E129" s="102"/>
      <c r="F129" s="103" t="s">
        <v>86</v>
      </c>
      <c r="G129" s="104" t="s">
        <v>82</v>
      </c>
      <c r="H129" s="105" t="n">
        <v>0.803</v>
      </c>
      <c r="I129" s="106"/>
      <c r="J129" s="107" t="n">
        <f aca="false">ROUND(I129*H129,2)</f>
        <v>0</v>
      </c>
      <c r="K129" s="108"/>
      <c r="L129" s="12"/>
      <c r="M129" s="109"/>
      <c r="N129" s="110" t="s">
        <v>27</v>
      </c>
      <c r="O129" s="111"/>
      <c r="P129" s="112" t="n">
        <f aca="false">O129*H129</f>
        <v>0</v>
      </c>
      <c r="Q129" s="112" t="n">
        <v>0</v>
      </c>
      <c r="R129" s="112" t="n">
        <f aca="false">Q129*H129</f>
        <v>0</v>
      </c>
      <c r="S129" s="112" t="n">
        <v>0</v>
      </c>
      <c r="T129" s="113" t="n">
        <f aca="false">S129*H129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14" t="s">
        <v>79</v>
      </c>
      <c r="AT129" s="114" t="s">
        <v>76</v>
      </c>
      <c r="AU129" s="114" t="s">
        <v>80</v>
      </c>
      <c r="AY129" s="3" t="s">
        <v>73</v>
      </c>
      <c r="BE129" s="115" t="n">
        <f aca="false">IF(N129="základná",J129,0)</f>
        <v>0</v>
      </c>
      <c r="BF129" s="115" t="n">
        <f aca="false">IF(N129="znížená",J129,0)</f>
        <v>0</v>
      </c>
      <c r="BG129" s="115" t="n">
        <f aca="false">IF(N129="zákl. prenesená",J129,0)</f>
        <v>0</v>
      </c>
      <c r="BH129" s="115" t="n">
        <f aca="false">IF(N129="zníž. prenesená",J129,0)</f>
        <v>0</v>
      </c>
      <c r="BI129" s="115" t="n">
        <f aca="false">IF(N129="nulová",J129,0)</f>
        <v>0</v>
      </c>
      <c r="BJ129" s="3" t="s">
        <v>80</v>
      </c>
      <c r="BK129" s="115" t="n">
        <f aca="false">ROUND(I129*H129,2)</f>
        <v>0</v>
      </c>
      <c r="BL129" s="3" t="s">
        <v>79</v>
      </c>
      <c r="BM129" s="114" t="s">
        <v>87</v>
      </c>
    </row>
    <row r="130" s="14" customFormat="true" ht="24.15" hidden="false" customHeight="true" outlineLevel="0" collapsed="false">
      <c r="A130" s="11"/>
      <c r="B130" s="100"/>
      <c r="C130" s="101" t="s">
        <v>88</v>
      </c>
      <c r="D130" s="101" t="s">
        <v>76</v>
      </c>
      <c r="E130" s="102"/>
      <c r="F130" s="103" t="s">
        <v>89</v>
      </c>
      <c r="G130" s="104" t="s">
        <v>82</v>
      </c>
      <c r="H130" s="105" t="n">
        <v>0.803</v>
      </c>
      <c r="I130" s="106"/>
      <c r="J130" s="107" t="n">
        <f aca="false">ROUND(I130*H130,2)</f>
        <v>0</v>
      </c>
      <c r="K130" s="108"/>
      <c r="L130" s="12"/>
      <c r="M130" s="109"/>
      <c r="N130" s="110" t="s">
        <v>27</v>
      </c>
      <c r="O130" s="111"/>
      <c r="P130" s="112" t="n">
        <f aca="false">O130*H130</f>
        <v>0</v>
      </c>
      <c r="Q130" s="112" t="n">
        <v>0</v>
      </c>
      <c r="R130" s="112" t="n">
        <f aca="false">Q130*H130</f>
        <v>0</v>
      </c>
      <c r="S130" s="112" t="n">
        <v>0</v>
      </c>
      <c r="T130" s="113" t="n">
        <f aca="false">S130*H130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114" t="s">
        <v>79</v>
      </c>
      <c r="AT130" s="114" t="s">
        <v>76</v>
      </c>
      <c r="AU130" s="114" t="s">
        <v>80</v>
      </c>
      <c r="AY130" s="3" t="s">
        <v>73</v>
      </c>
      <c r="BE130" s="115" t="n">
        <f aca="false">IF(N130="základná",J130,0)</f>
        <v>0</v>
      </c>
      <c r="BF130" s="115" t="n">
        <f aca="false">IF(N130="znížená",J130,0)</f>
        <v>0</v>
      </c>
      <c r="BG130" s="115" t="n">
        <f aca="false">IF(N130="zákl. prenesená",J130,0)</f>
        <v>0</v>
      </c>
      <c r="BH130" s="115" t="n">
        <f aca="false">IF(N130="zníž. prenesená",J130,0)</f>
        <v>0</v>
      </c>
      <c r="BI130" s="115" t="n">
        <f aca="false">IF(N130="nulová",J130,0)</f>
        <v>0</v>
      </c>
      <c r="BJ130" s="3" t="s">
        <v>80</v>
      </c>
      <c r="BK130" s="115" t="n">
        <f aca="false">ROUND(I130*H130,2)</f>
        <v>0</v>
      </c>
      <c r="BL130" s="3" t="s">
        <v>79</v>
      </c>
      <c r="BM130" s="114" t="s">
        <v>90</v>
      </c>
    </row>
    <row r="131" s="14" customFormat="true" ht="24.15" hidden="false" customHeight="true" outlineLevel="0" collapsed="false">
      <c r="A131" s="11"/>
      <c r="B131" s="100"/>
      <c r="C131" s="101" t="s">
        <v>85</v>
      </c>
      <c r="D131" s="101" t="s">
        <v>76</v>
      </c>
      <c r="E131" s="102"/>
      <c r="F131" s="103" t="s">
        <v>91</v>
      </c>
      <c r="G131" s="104" t="s">
        <v>82</v>
      </c>
      <c r="H131" s="105" t="n">
        <v>0.803</v>
      </c>
      <c r="I131" s="106"/>
      <c r="J131" s="107" t="n">
        <f aca="false">ROUND(I131*H131,2)</f>
        <v>0</v>
      </c>
      <c r="K131" s="108"/>
      <c r="L131" s="12"/>
      <c r="M131" s="109"/>
      <c r="N131" s="110" t="s">
        <v>27</v>
      </c>
      <c r="O131" s="111"/>
      <c r="P131" s="112" t="n">
        <f aca="false">O131*H131</f>
        <v>0</v>
      </c>
      <c r="Q131" s="112" t="n">
        <v>0</v>
      </c>
      <c r="R131" s="112" t="n">
        <f aca="false">Q131*H131</f>
        <v>0</v>
      </c>
      <c r="S131" s="112" t="n">
        <v>0</v>
      </c>
      <c r="T131" s="113" t="n">
        <f aca="false">S131*H131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14" t="s">
        <v>79</v>
      </c>
      <c r="AT131" s="114" t="s">
        <v>76</v>
      </c>
      <c r="AU131" s="114" t="s">
        <v>80</v>
      </c>
      <c r="AY131" s="3" t="s">
        <v>73</v>
      </c>
      <c r="BE131" s="115" t="n">
        <f aca="false">IF(N131="základná",J131,0)</f>
        <v>0</v>
      </c>
      <c r="BF131" s="115" t="n">
        <f aca="false">IF(N131="znížená",J131,0)</f>
        <v>0</v>
      </c>
      <c r="BG131" s="115" t="n">
        <f aca="false">IF(N131="zákl. prenesená",J131,0)</f>
        <v>0</v>
      </c>
      <c r="BH131" s="115" t="n">
        <f aca="false">IF(N131="zníž. prenesená",J131,0)</f>
        <v>0</v>
      </c>
      <c r="BI131" s="115" t="n">
        <f aca="false">IF(N131="nulová",J131,0)</f>
        <v>0</v>
      </c>
      <c r="BJ131" s="3" t="s">
        <v>80</v>
      </c>
      <c r="BK131" s="115" t="n">
        <f aca="false">ROUND(I131*H131,2)</f>
        <v>0</v>
      </c>
      <c r="BL131" s="3" t="s">
        <v>79</v>
      </c>
      <c r="BM131" s="114" t="s">
        <v>92</v>
      </c>
    </row>
    <row r="132" s="14" customFormat="true" ht="24.15" hidden="false" customHeight="true" outlineLevel="0" collapsed="false">
      <c r="A132" s="11"/>
      <c r="B132" s="100"/>
      <c r="C132" s="101" t="s">
        <v>93</v>
      </c>
      <c r="D132" s="101" t="s">
        <v>76</v>
      </c>
      <c r="E132" s="102"/>
      <c r="F132" s="103" t="s">
        <v>94</v>
      </c>
      <c r="G132" s="104" t="s">
        <v>82</v>
      </c>
      <c r="H132" s="105" t="n">
        <v>0.803</v>
      </c>
      <c r="I132" s="106"/>
      <c r="J132" s="107" t="n">
        <f aca="false">ROUND(I132*H132,2)</f>
        <v>0</v>
      </c>
      <c r="K132" s="108"/>
      <c r="L132" s="12"/>
      <c r="M132" s="109"/>
      <c r="N132" s="110" t="s">
        <v>27</v>
      </c>
      <c r="O132" s="111"/>
      <c r="P132" s="112" t="n">
        <f aca="false">O132*H132</f>
        <v>0</v>
      </c>
      <c r="Q132" s="112" t="n">
        <v>0</v>
      </c>
      <c r="R132" s="112" t="n">
        <f aca="false">Q132*H132</f>
        <v>0</v>
      </c>
      <c r="S132" s="112" t="n">
        <v>0</v>
      </c>
      <c r="T132" s="113" t="n">
        <f aca="false">S132*H132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14" t="s">
        <v>79</v>
      </c>
      <c r="AT132" s="114" t="s">
        <v>76</v>
      </c>
      <c r="AU132" s="114" t="s">
        <v>80</v>
      </c>
      <c r="AY132" s="3" t="s">
        <v>73</v>
      </c>
      <c r="BE132" s="115" t="n">
        <f aca="false">IF(N132="základná",J132,0)</f>
        <v>0</v>
      </c>
      <c r="BF132" s="115" t="n">
        <f aca="false">IF(N132="znížená",J132,0)</f>
        <v>0</v>
      </c>
      <c r="BG132" s="115" t="n">
        <f aca="false">IF(N132="zákl. prenesená",J132,0)</f>
        <v>0</v>
      </c>
      <c r="BH132" s="115" t="n">
        <f aca="false">IF(N132="zníž. prenesená",J132,0)</f>
        <v>0</v>
      </c>
      <c r="BI132" s="115" t="n">
        <f aca="false">IF(N132="nulová",J132,0)</f>
        <v>0</v>
      </c>
      <c r="BJ132" s="3" t="s">
        <v>80</v>
      </c>
      <c r="BK132" s="115" t="n">
        <f aca="false">ROUND(I132*H132,2)</f>
        <v>0</v>
      </c>
      <c r="BL132" s="3" t="s">
        <v>79</v>
      </c>
      <c r="BM132" s="114" t="s">
        <v>95</v>
      </c>
    </row>
    <row r="133" s="14" customFormat="true" ht="24.15" hidden="false" customHeight="true" outlineLevel="0" collapsed="false">
      <c r="A133" s="11"/>
      <c r="B133" s="100"/>
      <c r="C133" s="101" t="s">
        <v>87</v>
      </c>
      <c r="D133" s="101" t="s">
        <v>76</v>
      </c>
      <c r="E133" s="102"/>
      <c r="F133" s="103" t="s">
        <v>96</v>
      </c>
      <c r="G133" s="104" t="s">
        <v>82</v>
      </c>
      <c r="H133" s="105" t="n">
        <v>0.803</v>
      </c>
      <c r="I133" s="106"/>
      <c r="J133" s="107" t="n">
        <f aca="false">ROUND(I133*H133,2)</f>
        <v>0</v>
      </c>
      <c r="K133" s="108"/>
      <c r="L133" s="12"/>
      <c r="M133" s="109"/>
      <c r="N133" s="110" t="s">
        <v>27</v>
      </c>
      <c r="O133" s="111"/>
      <c r="P133" s="112" t="n">
        <f aca="false">O133*H133</f>
        <v>0</v>
      </c>
      <c r="Q133" s="112" t="n">
        <v>0</v>
      </c>
      <c r="R133" s="112" t="n">
        <f aca="false">Q133*H133</f>
        <v>0</v>
      </c>
      <c r="S133" s="112" t="n">
        <v>0</v>
      </c>
      <c r="T133" s="113" t="n">
        <f aca="false">S133*H133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114" t="s">
        <v>79</v>
      </c>
      <c r="AT133" s="114" t="s">
        <v>76</v>
      </c>
      <c r="AU133" s="114" t="s">
        <v>80</v>
      </c>
      <c r="AY133" s="3" t="s">
        <v>73</v>
      </c>
      <c r="BE133" s="115" t="n">
        <f aca="false">IF(N133="základná",J133,0)</f>
        <v>0</v>
      </c>
      <c r="BF133" s="115" t="n">
        <f aca="false">IF(N133="znížená",J133,0)</f>
        <v>0</v>
      </c>
      <c r="BG133" s="115" t="n">
        <f aca="false">IF(N133="zákl. prenesená",J133,0)</f>
        <v>0</v>
      </c>
      <c r="BH133" s="115" t="n">
        <f aca="false">IF(N133="zníž. prenesená",J133,0)</f>
        <v>0</v>
      </c>
      <c r="BI133" s="115" t="n">
        <f aca="false">IF(N133="nulová",J133,0)</f>
        <v>0</v>
      </c>
      <c r="BJ133" s="3" t="s">
        <v>80</v>
      </c>
      <c r="BK133" s="115" t="n">
        <f aca="false">ROUND(I133*H133,2)</f>
        <v>0</v>
      </c>
      <c r="BL133" s="3" t="s">
        <v>79</v>
      </c>
      <c r="BM133" s="114" t="s">
        <v>97</v>
      </c>
    </row>
    <row r="134" s="86" customFormat="true" ht="25.9" hidden="false" customHeight="true" outlineLevel="0" collapsed="false">
      <c r="B134" s="87"/>
      <c r="D134" s="88" t="s">
        <v>69</v>
      </c>
      <c r="E134" s="89" t="s">
        <v>98</v>
      </c>
      <c r="F134" s="89" t="s">
        <v>99</v>
      </c>
      <c r="I134" s="90"/>
      <c r="J134" s="91" t="n">
        <f aca="false">BK134</f>
        <v>0</v>
      </c>
      <c r="L134" s="87"/>
      <c r="M134" s="92"/>
      <c r="N134" s="93"/>
      <c r="O134" s="93"/>
      <c r="P134" s="94" t="n">
        <f aca="false">P135+P182</f>
        <v>0</v>
      </c>
      <c r="Q134" s="93"/>
      <c r="R134" s="94" t="n">
        <f aca="false">R135+R182</f>
        <v>0</v>
      </c>
      <c r="S134" s="93"/>
      <c r="T134" s="95" t="n">
        <f aca="false">T135+T182</f>
        <v>0</v>
      </c>
      <c r="AR134" s="88" t="s">
        <v>83</v>
      </c>
      <c r="AT134" s="96" t="s">
        <v>69</v>
      </c>
      <c r="AU134" s="96" t="s">
        <v>2</v>
      </c>
      <c r="AY134" s="88" t="s">
        <v>73</v>
      </c>
      <c r="BK134" s="97" t="n">
        <f aca="false">BK135+BK182</f>
        <v>0</v>
      </c>
    </row>
    <row r="135" s="86" customFormat="true" ht="22.8" hidden="false" customHeight="true" outlineLevel="0" collapsed="false">
      <c r="B135" s="87"/>
      <c r="D135" s="88" t="s">
        <v>69</v>
      </c>
      <c r="E135" s="98" t="s">
        <v>100</v>
      </c>
      <c r="F135" s="98" t="s">
        <v>101</v>
      </c>
      <c r="I135" s="90"/>
      <c r="J135" s="99" t="n">
        <f aca="false">BK135</f>
        <v>0</v>
      </c>
      <c r="L135" s="87"/>
      <c r="M135" s="92"/>
      <c r="N135" s="93"/>
      <c r="O135" s="93"/>
      <c r="P135" s="94" t="n">
        <f aca="false">SUM(P136:P181)</f>
        <v>0</v>
      </c>
      <c r="Q135" s="93"/>
      <c r="R135" s="94" t="n">
        <f aca="false">SUM(R136:R181)</f>
        <v>0</v>
      </c>
      <c r="S135" s="93"/>
      <c r="T135" s="95" t="n">
        <f aca="false">SUM(T136:T181)</f>
        <v>0</v>
      </c>
      <c r="AR135" s="88" t="s">
        <v>83</v>
      </c>
      <c r="AT135" s="96" t="s">
        <v>69</v>
      </c>
      <c r="AU135" s="96" t="s">
        <v>72</v>
      </c>
      <c r="AY135" s="88" t="s">
        <v>73</v>
      </c>
      <c r="BK135" s="97" t="n">
        <f aca="false">SUM(BK136:BK181)</f>
        <v>0</v>
      </c>
    </row>
    <row r="136" s="14" customFormat="true" ht="16.5" hidden="false" customHeight="true" outlineLevel="0" collapsed="false">
      <c r="A136" s="11"/>
      <c r="B136" s="100"/>
      <c r="C136" s="101" t="s">
        <v>74</v>
      </c>
      <c r="D136" s="101" t="s">
        <v>76</v>
      </c>
      <c r="E136" s="102"/>
      <c r="F136" s="103" t="s">
        <v>102</v>
      </c>
      <c r="G136" s="104" t="s">
        <v>103</v>
      </c>
      <c r="H136" s="105" t="n">
        <v>10</v>
      </c>
      <c r="I136" s="106"/>
      <c r="J136" s="107" t="n">
        <f aca="false">ROUND(I136*H136,2)</f>
        <v>0</v>
      </c>
      <c r="K136" s="108"/>
      <c r="L136" s="12"/>
      <c r="M136" s="109"/>
      <c r="N136" s="110" t="s">
        <v>27</v>
      </c>
      <c r="O136" s="111"/>
      <c r="P136" s="112" t="n">
        <f aca="false">O136*H136</f>
        <v>0</v>
      </c>
      <c r="Q136" s="112" t="n">
        <v>0</v>
      </c>
      <c r="R136" s="112" t="n">
        <f aca="false">Q136*H136</f>
        <v>0</v>
      </c>
      <c r="S136" s="112" t="n">
        <v>0</v>
      </c>
      <c r="T136" s="113" t="n">
        <f aca="false">S136*H136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114" t="s">
        <v>104</v>
      </c>
      <c r="AT136" s="114" t="s">
        <v>76</v>
      </c>
      <c r="AU136" s="114" t="s">
        <v>80</v>
      </c>
      <c r="AY136" s="3" t="s">
        <v>73</v>
      </c>
      <c r="BE136" s="115" t="n">
        <f aca="false">IF(N136="základná",J136,0)</f>
        <v>0</v>
      </c>
      <c r="BF136" s="115" t="n">
        <f aca="false">IF(N136="znížená",J136,0)</f>
        <v>0</v>
      </c>
      <c r="BG136" s="115" t="n">
        <f aca="false">IF(N136="zákl. prenesená",J136,0)</f>
        <v>0</v>
      </c>
      <c r="BH136" s="115" t="n">
        <f aca="false">IF(N136="zníž. prenesená",J136,0)</f>
        <v>0</v>
      </c>
      <c r="BI136" s="115" t="n">
        <f aca="false">IF(N136="nulová",J136,0)</f>
        <v>0</v>
      </c>
      <c r="BJ136" s="3" t="s">
        <v>80</v>
      </c>
      <c r="BK136" s="115" t="n">
        <f aca="false">ROUND(I136*H136,2)</f>
        <v>0</v>
      </c>
      <c r="BL136" s="3" t="s">
        <v>104</v>
      </c>
      <c r="BM136" s="114" t="s">
        <v>105</v>
      </c>
    </row>
    <row r="137" s="14" customFormat="true" ht="21.75" hidden="false" customHeight="true" outlineLevel="0" collapsed="false">
      <c r="A137" s="11"/>
      <c r="B137" s="100"/>
      <c r="C137" s="101" t="s">
        <v>90</v>
      </c>
      <c r="D137" s="116" t="s">
        <v>98</v>
      </c>
      <c r="E137" s="117"/>
      <c r="F137" s="118" t="s">
        <v>106</v>
      </c>
      <c r="G137" s="119" t="s">
        <v>103</v>
      </c>
      <c r="H137" s="120" t="n">
        <v>10</v>
      </c>
      <c r="I137" s="121"/>
      <c r="J137" s="122" t="n">
        <f aca="false">ROUND(I137*H137,2)</f>
        <v>0</v>
      </c>
      <c r="K137" s="123"/>
      <c r="L137" s="124"/>
      <c r="M137" s="125"/>
      <c r="N137" s="126" t="s">
        <v>27</v>
      </c>
      <c r="O137" s="111"/>
      <c r="P137" s="112" t="n">
        <f aca="false">O137*H137</f>
        <v>0</v>
      </c>
      <c r="Q137" s="112" t="n">
        <v>0</v>
      </c>
      <c r="R137" s="112" t="n">
        <f aca="false">Q137*H137</f>
        <v>0</v>
      </c>
      <c r="S137" s="112" t="n">
        <v>0</v>
      </c>
      <c r="T137" s="113" t="n">
        <f aca="false">S137*H137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114" t="s">
        <v>107</v>
      </c>
      <c r="AT137" s="114" t="s">
        <v>98</v>
      </c>
      <c r="AU137" s="114" t="s">
        <v>80</v>
      </c>
      <c r="AY137" s="3" t="s">
        <v>73</v>
      </c>
      <c r="BE137" s="115" t="n">
        <f aca="false">IF(N137="základná",J137,0)</f>
        <v>0</v>
      </c>
      <c r="BF137" s="115" t="n">
        <f aca="false">IF(N137="znížená",J137,0)</f>
        <v>0</v>
      </c>
      <c r="BG137" s="115" t="n">
        <f aca="false">IF(N137="zákl. prenesená",J137,0)</f>
        <v>0</v>
      </c>
      <c r="BH137" s="115" t="n">
        <f aca="false">IF(N137="zníž. prenesená",J137,0)</f>
        <v>0</v>
      </c>
      <c r="BI137" s="115" t="n">
        <f aca="false">IF(N137="nulová",J137,0)</f>
        <v>0</v>
      </c>
      <c r="BJ137" s="3" t="s">
        <v>80</v>
      </c>
      <c r="BK137" s="115" t="n">
        <f aca="false">ROUND(I137*H137,2)</f>
        <v>0</v>
      </c>
      <c r="BL137" s="3" t="s">
        <v>104</v>
      </c>
      <c r="BM137" s="114" t="s">
        <v>108</v>
      </c>
    </row>
    <row r="138" s="14" customFormat="true" ht="16.5" hidden="false" customHeight="true" outlineLevel="0" collapsed="false">
      <c r="A138" s="11"/>
      <c r="B138" s="100"/>
      <c r="C138" s="101" t="s">
        <v>109</v>
      </c>
      <c r="D138" s="116" t="s">
        <v>98</v>
      </c>
      <c r="E138" s="117"/>
      <c r="F138" s="118" t="s">
        <v>110</v>
      </c>
      <c r="G138" s="119" t="s">
        <v>78</v>
      </c>
      <c r="H138" s="120" t="n">
        <v>3</v>
      </c>
      <c r="I138" s="121"/>
      <c r="J138" s="122" t="n">
        <f aca="false">ROUND(I138*H138,2)</f>
        <v>0</v>
      </c>
      <c r="K138" s="123"/>
      <c r="L138" s="124"/>
      <c r="M138" s="125"/>
      <c r="N138" s="126" t="s">
        <v>27</v>
      </c>
      <c r="O138" s="111"/>
      <c r="P138" s="112" t="n">
        <f aca="false">O138*H138</f>
        <v>0</v>
      </c>
      <c r="Q138" s="112" t="n">
        <v>0</v>
      </c>
      <c r="R138" s="112" t="n">
        <f aca="false">Q138*H138</f>
        <v>0</v>
      </c>
      <c r="S138" s="112" t="n">
        <v>0</v>
      </c>
      <c r="T138" s="113" t="n">
        <f aca="false">S138*H138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14" t="s">
        <v>107</v>
      </c>
      <c r="AT138" s="114" t="s">
        <v>98</v>
      </c>
      <c r="AU138" s="114" t="s">
        <v>80</v>
      </c>
      <c r="AY138" s="3" t="s">
        <v>73</v>
      </c>
      <c r="BE138" s="115" t="n">
        <f aca="false">IF(N138="základná",J138,0)</f>
        <v>0</v>
      </c>
      <c r="BF138" s="115" t="n">
        <f aca="false">IF(N138="znížená",J138,0)</f>
        <v>0</v>
      </c>
      <c r="BG138" s="115" t="n">
        <f aca="false">IF(N138="zákl. prenesená",J138,0)</f>
        <v>0</v>
      </c>
      <c r="BH138" s="115" t="n">
        <f aca="false">IF(N138="zníž. prenesená",J138,0)</f>
        <v>0</v>
      </c>
      <c r="BI138" s="115" t="n">
        <f aca="false">IF(N138="nulová",J138,0)</f>
        <v>0</v>
      </c>
      <c r="BJ138" s="3" t="s">
        <v>80</v>
      </c>
      <c r="BK138" s="115" t="n">
        <f aca="false">ROUND(I138*H138,2)</f>
        <v>0</v>
      </c>
      <c r="BL138" s="3" t="s">
        <v>104</v>
      </c>
      <c r="BM138" s="114" t="s">
        <v>111</v>
      </c>
    </row>
    <row r="139" s="14" customFormat="true" ht="37.8" hidden="false" customHeight="true" outlineLevel="0" collapsed="false">
      <c r="A139" s="11"/>
      <c r="B139" s="100"/>
      <c r="C139" s="101" t="s">
        <v>92</v>
      </c>
      <c r="D139" s="101" t="s">
        <v>76</v>
      </c>
      <c r="E139" s="102"/>
      <c r="F139" s="103" t="s">
        <v>112</v>
      </c>
      <c r="G139" s="104" t="s">
        <v>103</v>
      </c>
      <c r="H139" s="105" t="n">
        <v>80</v>
      </c>
      <c r="I139" s="106"/>
      <c r="J139" s="107" t="n">
        <f aca="false">ROUND(I139*H139,2)</f>
        <v>0</v>
      </c>
      <c r="K139" s="108"/>
      <c r="L139" s="12"/>
      <c r="M139" s="109"/>
      <c r="N139" s="110" t="s">
        <v>27</v>
      </c>
      <c r="O139" s="111"/>
      <c r="P139" s="112" t="n">
        <f aca="false">O139*H139</f>
        <v>0</v>
      </c>
      <c r="Q139" s="112" t="n">
        <v>0</v>
      </c>
      <c r="R139" s="112" t="n">
        <f aca="false">Q139*H139</f>
        <v>0</v>
      </c>
      <c r="S139" s="112" t="n">
        <v>0</v>
      </c>
      <c r="T139" s="113" t="n">
        <f aca="false">S139*H139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14" t="s">
        <v>104</v>
      </c>
      <c r="AT139" s="114" t="s">
        <v>76</v>
      </c>
      <c r="AU139" s="114" t="s">
        <v>80</v>
      </c>
      <c r="AY139" s="3" t="s">
        <v>73</v>
      </c>
      <c r="BE139" s="115" t="n">
        <f aca="false">IF(N139="základná",J139,0)</f>
        <v>0</v>
      </c>
      <c r="BF139" s="115" t="n">
        <f aca="false">IF(N139="znížená",J139,0)</f>
        <v>0</v>
      </c>
      <c r="BG139" s="115" t="n">
        <f aca="false">IF(N139="zákl. prenesená",J139,0)</f>
        <v>0</v>
      </c>
      <c r="BH139" s="115" t="n">
        <f aca="false">IF(N139="zníž. prenesená",J139,0)</f>
        <v>0</v>
      </c>
      <c r="BI139" s="115" t="n">
        <f aca="false">IF(N139="nulová",J139,0)</f>
        <v>0</v>
      </c>
      <c r="BJ139" s="3" t="s">
        <v>80</v>
      </c>
      <c r="BK139" s="115" t="n">
        <f aca="false">ROUND(I139*H139,2)</f>
        <v>0</v>
      </c>
      <c r="BL139" s="3" t="s">
        <v>104</v>
      </c>
      <c r="BM139" s="114" t="s">
        <v>113</v>
      </c>
    </row>
    <row r="140" s="14" customFormat="true" ht="24.15" hidden="false" customHeight="true" outlineLevel="0" collapsed="false">
      <c r="A140" s="11"/>
      <c r="B140" s="100"/>
      <c r="C140" s="101" t="s">
        <v>114</v>
      </c>
      <c r="D140" s="116" t="s">
        <v>98</v>
      </c>
      <c r="E140" s="117"/>
      <c r="F140" s="118" t="s">
        <v>115</v>
      </c>
      <c r="G140" s="119" t="s">
        <v>103</v>
      </c>
      <c r="H140" s="120" t="n">
        <v>80</v>
      </c>
      <c r="I140" s="121"/>
      <c r="J140" s="122" t="n">
        <f aca="false">ROUND(I140*H140,2)</f>
        <v>0</v>
      </c>
      <c r="K140" s="123"/>
      <c r="L140" s="124"/>
      <c r="M140" s="125"/>
      <c r="N140" s="126" t="s">
        <v>27</v>
      </c>
      <c r="O140" s="111"/>
      <c r="P140" s="112" t="n">
        <f aca="false">O140*H140</f>
        <v>0</v>
      </c>
      <c r="Q140" s="112" t="n">
        <v>0</v>
      </c>
      <c r="R140" s="112" t="n">
        <f aca="false">Q140*H140</f>
        <v>0</v>
      </c>
      <c r="S140" s="112" t="n">
        <v>0</v>
      </c>
      <c r="T140" s="113" t="n">
        <f aca="false">S140*H140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114" t="s">
        <v>107</v>
      </c>
      <c r="AT140" s="114" t="s">
        <v>98</v>
      </c>
      <c r="AU140" s="114" t="s">
        <v>80</v>
      </c>
      <c r="AY140" s="3" t="s">
        <v>73</v>
      </c>
      <c r="BE140" s="115" t="n">
        <f aca="false">IF(N140="základná",J140,0)</f>
        <v>0</v>
      </c>
      <c r="BF140" s="115" t="n">
        <f aca="false">IF(N140="znížená",J140,0)</f>
        <v>0</v>
      </c>
      <c r="BG140" s="115" t="n">
        <f aca="false">IF(N140="zákl. prenesená",J140,0)</f>
        <v>0</v>
      </c>
      <c r="BH140" s="115" t="n">
        <f aca="false">IF(N140="zníž. prenesená",J140,0)</f>
        <v>0</v>
      </c>
      <c r="BI140" s="115" t="n">
        <f aca="false">IF(N140="nulová",J140,0)</f>
        <v>0</v>
      </c>
      <c r="BJ140" s="3" t="s">
        <v>80</v>
      </c>
      <c r="BK140" s="115" t="n">
        <f aca="false">ROUND(I140*H140,2)</f>
        <v>0</v>
      </c>
      <c r="BL140" s="3" t="s">
        <v>104</v>
      </c>
      <c r="BM140" s="114" t="s">
        <v>116</v>
      </c>
    </row>
    <row r="141" s="14" customFormat="true" ht="16.5" hidden="false" customHeight="true" outlineLevel="0" collapsed="false">
      <c r="A141" s="11"/>
      <c r="B141" s="100"/>
      <c r="C141" s="101" t="s">
        <v>95</v>
      </c>
      <c r="D141" s="116" t="s">
        <v>98</v>
      </c>
      <c r="E141" s="117"/>
      <c r="F141" s="118" t="s">
        <v>117</v>
      </c>
      <c r="G141" s="119" t="s">
        <v>103</v>
      </c>
      <c r="H141" s="120" t="n">
        <v>80</v>
      </c>
      <c r="I141" s="121"/>
      <c r="J141" s="122" t="n">
        <f aca="false">ROUND(I141*H141,2)</f>
        <v>0</v>
      </c>
      <c r="K141" s="123"/>
      <c r="L141" s="124"/>
      <c r="M141" s="125"/>
      <c r="N141" s="126" t="s">
        <v>27</v>
      </c>
      <c r="O141" s="111"/>
      <c r="P141" s="112" t="n">
        <f aca="false">O141*H141</f>
        <v>0</v>
      </c>
      <c r="Q141" s="112" t="n">
        <v>0</v>
      </c>
      <c r="R141" s="112" t="n">
        <f aca="false">Q141*H141</f>
        <v>0</v>
      </c>
      <c r="S141" s="112" t="n">
        <v>0</v>
      </c>
      <c r="T141" s="113" t="n">
        <f aca="false">S141*H141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14" t="s">
        <v>107</v>
      </c>
      <c r="AT141" s="114" t="s">
        <v>98</v>
      </c>
      <c r="AU141" s="114" t="s">
        <v>80</v>
      </c>
      <c r="AY141" s="3" t="s">
        <v>73</v>
      </c>
      <c r="BE141" s="115" t="n">
        <f aca="false">IF(N141="základná",J141,0)</f>
        <v>0</v>
      </c>
      <c r="BF141" s="115" t="n">
        <f aca="false">IF(N141="znížená",J141,0)</f>
        <v>0</v>
      </c>
      <c r="BG141" s="115" t="n">
        <f aca="false">IF(N141="zákl. prenesená",J141,0)</f>
        <v>0</v>
      </c>
      <c r="BH141" s="115" t="n">
        <f aca="false">IF(N141="zníž. prenesená",J141,0)</f>
        <v>0</v>
      </c>
      <c r="BI141" s="115" t="n">
        <f aca="false">IF(N141="nulová",J141,0)</f>
        <v>0</v>
      </c>
      <c r="BJ141" s="3" t="s">
        <v>80</v>
      </c>
      <c r="BK141" s="115" t="n">
        <f aca="false">ROUND(I141*H141,2)</f>
        <v>0</v>
      </c>
      <c r="BL141" s="3" t="s">
        <v>104</v>
      </c>
      <c r="BM141" s="114" t="s">
        <v>118</v>
      </c>
    </row>
    <row r="142" s="14" customFormat="true" ht="16.5" hidden="false" customHeight="true" outlineLevel="0" collapsed="false">
      <c r="A142" s="11"/>
      <c r="B142" s="100"/>
      <c r="C142" s="101" t="s">
        <v>119</v>
      </c>
      <c r="D142" s="116" t="s">
        <v>98</v>
      </c>
      <c r="E142" s="117"/>
      <c r="F142" s="118" t="s">
        <v>120</v>
      </c>
      <c r="G142" s="119" t="s">
        <v>121</v>
      </c>
      <c r="H142" s="120" t="n">
        <v>100</v>
      </c>
      <c r="I142" s="121"/>
      <c r="J142" s="122" t="n">
        <f aca="false">ROUND(I142*H142,2)</f>
        <v>0</v>
      </c>
      <c r="K142" s="123"/>
      <c r="L142" s="124"/>
      <c r="M142" s="125"/>
      <c r="N142" s="126" t="s">
        <v>27</v>
      </c>
      <c r="O142" s="111"/>
      <c r="P142" s="112" t="n">
        <f aca="false">O142*H142</f>
        <v>0</v>
      </c>
      <c r="Q142" s="112" t="n">
        <v>0</v>
      </c>
      <c r="R142" s="112" t="n">
        <f aca="false">Q142*H142</f>
        <v>0</v>
      </c>
      <c r="S142" s="112" t="n">
        <v>0</v>
      </c>
      <c r="T142" s="113" t="n">
        <f aca="false">S142*H142</f>
        <v>0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R142" s="114" t="s">
        <v>107</v>
      </c>
      <c r="AT142" s="114" t="s">
        <v>98</v>
      </c>
      <c r="AU142" s="114" t="s">
        <v>80</v>
      </c>
      <c r="AY142" s="3" t="s">
        <v>73</v>
      </c>
      <c r="BE142" s="115" t="n">
        <f aca="false">IF(N142="základná",J142,0)</f>
        <v>0</v>
      </c>
      <c r="BF142" s="115" t="n">
        <f aca="false">IF(N142="znížená",J142,0)</f>
        <v>0</v>
      </c>
      <c r="BG142" s="115" t="n">
        <f aca="false">IF(N142="zákl. prenesená",J142,0)</f>
        <v>0</v>
      </c>
      <c r="BH142" s="115" t="n">
        <f aca="false">IF(N142="zníž. prenesená",J142,0)</f>
        <v>0</v>
      </c>
      <c r="BI142" s="115" t="n">
        <f aca="false">IF(N142="nulová",J142,0)</f>
        <v>0</v>
      </c>
      <c r="BJ142" s="3" t="s">
        <v>80</v>
      </c>
      <c r="BK142" s="115" t="n">
        <f aca="false">ROUND(I142*H142,2)</f>
        <v>0</v>
      </c>
      <c r="BL142" s="3" t="s">
        <v>104</v>
      </c>
      <c r="BM142" s="114" t="s">
        <v>122</v>
      </c>
    </row>
    <row r="143" s="14" customFormat="true" ht="24.15" hidden="false" customHeight="true" outlineLevel="0" collapsed="false">
      <c r="A143" s="11"/>
      <c r="B143" s="100"/>
      <c r="C143" s="101" t="s">
        <v>97</v>
      </c>
      <c r="D143" s="101" t="s">
        <v>76</v>
      </c>
      <c r="E143" s="102"/>
      <c r="F143" s="103" t="s">
        <v>123</v>
      </c>
      <c r="G143" s="104" t="s">
        <v>78</v>
      </c>
      <c r="H143" s="105" t="n">
        <v>260</v>
      </c>
      <c r="I143" s="106"/>
      <c r="J143" s="107" t="n">
        <f aca="false">ROUND(I143*H143,2)</f>
        <v>0</v>
      </c>
      <c r="K143" s="108"/>
      <c r="L143" s="12"/>
      <c r="M143" s="109"/>
      <c r="N143" s="110" t="s">
        <v>27</v>
      </c>
      <c r="O143" s="111"/>
      <c r="P143" s="112" t="n">
        <f aca="false">O143*H143</f>
        <v>0</v>
      </c>
      <c r="Q143" s="112" t="n">
        <v>0</v>
      </c>
      <c r="R143" s="112" t="n">
        <f aca="false">Q143*H143</f>
        <v>0</v>
      </c>
      <c r="S143" s="112" t="n">
        <v>0</v>
      </c>
      <c r="T143" s="113" t="n">
        <f aca="false">S143*H143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114" t="s">
        <v>104</v>
      </c>
      <c r="AT143" s="114" t="s">
        <v>76</v>
      </c>
      <c r="AU143" s="114" t="s">
        <v>80</v>
      </c>
      <c r="AY143" s="3" t="s">
        <v>73</v>
      </c>
      <c r="BE143" s="115" t="n">
        <f aca="false">IF(N143="základná",J143,0)</f>
        <v>0</v>
      </c>
      <c r="BF143" s="115" t="n">
        <f aca="false">IF(N143="znížená",J143,0)</f>
        <v>0</v>
      </c>
      <c r="BG143" s="115" t="n">
        <f aca="false">IF(N143="zákl. prenesená",J143,0)</f>
        <v>0</v>
      </c>
      <c r="BH143" s="115" t="n">
        <f aca="false">IF(N143="zníž. prenesená",J143,0)</f>
        <v>0</v>
      </c>
      <c r="BI143" s="115" t="n">
        <f aca="false">IF(N143="nulová",J143,0)</f>
        <v>0</v>
      </c>
      <c r="BJ143" s="3" t="s">
        <v>80</v>
      </c>
      <c r="BK143" s="115" t="n">
        <f aca="false">ROUND(I143*H143,2)</f>
        <v>0</v>
      </c>
      <c r="BL143" s="3" t="s">
        <v>104</v>
      </c>
      <c r="BM143" s="114" t="s">
        <v>124</v>
      </c>
    </row>
    <row r="144" s="14" customFormat="true" ht="16.5" hidden="false" customHeight="true" outlineLevel="0" collapsed="false">
      <c r="A144" s="11"/>
      <c r="B144" s="100"/>
      <c r="C144" s="101" t="s">
        <v>125</v>
      </c>
      <c r="D144" s="116" t="s">
        <v>98</v>
      </c>
      <c r="E144" s="117"/>
      <c r="F144" s="118" t="s">
        <v>126</v>
      </c>
      <c r="G144" s="119" t="s">
        <v>78</v>
      </c>
      <c r="H144" s="120" t="n">
        <v>260</v>
      </c>
      <c r="I144" s="121"/>
      <c r="J144" s="122" t="n">
        <f aca="false">ROUND(I144*H144,2)</f>
        <v>0</v>
      </c>
      <c r="K144" s="123"/>
      <c r="L144" s="124"/>
      <c r="M144" s="125"/>
      <c r="N144" s="126" t="s">
        <v>27</v>
      </c>
      <c r="O144" s="111"/>
      <c r="P144" s="112" t="n">
        <f aca="false">O144*H144</f>
        <v>0</v>
      </c>
      <c r="Q144" s="112" t="n">
        <v>0</v>
      </c>
      <c r="R144" s="112" t="n">
        <f aca="false">Q144*H144</f>
        <v>0</v>
      </c>
      <c r="S144" s="112" t="n">
        <v>0</v>
      </c>
      <c r="T144" s="113" t="n">
        <f aca="false">S144*H144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114" t="s">
        <v>107</v>
      </c>
      <c r="AT144" s="114" t="s">
        <v>98</v>
      </c>
      <c r="AU144" s="114" t="s">
        <v>80</v>
      </c>
      <c r="AY144" s="3" t="s">
        <v>73</v>
      </c>
      <c r="BE144" s="115" t="n">
        <f aca="false">IF(N144="základná",J144,0)</f>
        <v>0</v>
      </c>
      <c r="BF144" s="115" t="n">
        <f aca="false">IF(N144="znížená",J144,0)</f>
        <v>0</v>
      </c>
      <c r="BG144" s="115" t="n">
        <f aca="false">IF(N144="zákl. prenesená",J144,0)</f>
        <v>0</v>
      </c>
      <c r="BH144" s="115" t="n">
        <f aca="false">IF(N144="zníž. prenesená",J144,0)</f>
        <v>0</v>
      </c>
      <c r="BI144" s="115" t="n">
        <f aca="false">IF(N144="nulová",J144,0)</f>
        <v>0</v>
      </c>
      <c r="BJ144" s="3" t="s">
        <v>80</v>
      </c>
      <c r="BK144" s="115" t="n">
        <f aca="false">ROUND(I144*H144,2)</f>
        <v>0</v>
      </c>
      <c r="BL144" s="3" t="s">
        <v>104</v>
      </c>
      <c r="BM144" s="114" t="s">
        <v>127</v>
      </c>
    </row>
    <row r="145" s="14" customFormat="true" ht="24.15" hidden="false" customHeight="true" outlineLevel="0" collapsed="false">
      <c r="A145" s="11"/>
      <c r="B145" s="100"/>
      <c r="C145" s="101" t="s">
        <v>105</v>
      </c>
      <c r="D145" s="101" t="s">
        <v>76</v>
      </c>
      <c r="E145" s="102"/>
      <c r="F145" s="103" t="s">
        <v>128</v>
      </c>
      <c r="G145" s="104" t="s">
        <v>78</v>
      </c>
      <c r="H145" s="105" t="n">
        <v>20</v>
      </c>
      <c r="I145" s="106"/>
      <c r="J145" s="107" t="n">
        <f aca="false">ROUND(I145*H145,2)</f>
        <v>0</v>
      </c>
      <c r="K145" s="108"/>
      <c r="L145" s="12"/>
      <c r="M145" s="109"/>
      <c r="N145" s="110" t="s">
        <v>27</v>
      </c>
      <c r="O145" s="111"/>
      <c r="P145" s="112" t="n">
        <f aca="false">O145*H145</f>
        <v>0</v>
      </c>
      <c r="Q145" s="112" t="n">
        <v>0</v>
      </c>
      <c r="R145" s="112" t="n">
        <f aca="false">Q145*H145</f>
        <v>0</v>
      </c>
      <c r="S145" s="112" t="n">
        <v>0</v>
      </c>
      <c r="T145" s="113" t="n">
        <f aca="false">S145*H145</f>
        <v>0</v>
      </c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R145" s="114" t="s">
        <v>104</v>
      </c>
      <c r="AT145" s="114" t="s">
        <v>76</v>
      </c>
      <c r="AU145" s="114" t="s">
        <v>80</v>
      </c>
      <c r="AY145" s="3" t="s">
        <v>73</v>
      </c>
      <c r="BE145" s="115" t="n">
        <f aca="false">IF(N145="základná",J145,0)</f>
        <v>0</v>
      </c>
      <c r="BF145" s="115" t="n">
        <f aca="false">IF(N145="znížená",J145,0)</f>
        <v>0</v>
      </c>
      <c r="BG145" s="115" t="n">
        <f aca="false">IF(N145="zákl. prenesená",J145,0)</f>
        <v>0</v>
      </c>
      <c r="BH145" s="115" t="n">
        <f aca="false">IF(N145="zníž. prenesená",J145,0)</f>
        <v>0</v>
      </c>
      <c r="BI145" s="115" t="n">
        <f aca="false">IF(N145="nulová",J145,0)</f>
        <v>0</v>
      </c>
      <c r="BJ145" s="3" t="s">
        <v>80</v>
      </c>
      <c r="BK145" s="115" t="n">
        <f aca="false">ROUND(I145*H145,2)</f>
        <v>0</v>
      </c>
      <c r="BL145" s="3" t="s">
        <v>104</v>
      </c>
      <c r="BM145" s="114" t="s">
        <v>129</v>
      </c>
    </row>
    <row r="146" s="14" customFormat="true" ht="16.5" hidden="false" customHeight="true" outlineLevel="0" collapsed="false">
      <c r="A146" s="11"/>
      <c r="B146" s="100"/>
      <c r="C146" s="101" t="s">
        <v>130</v>
      </c>
      <c r="D146" s="116" t="s">
        <v>98</v>
      </c>
      <c r="E146" s="117"/>
      <c r="F146" s="118" t="s">
        <v>131</v>
      </c>
      <c r="G146" s="119" t="s">
        <v>78</v>
      </c>
      <c r="H146" s="120" t="n">
        <v>20</v>
      </c>
      <c r="I146" s="121"/>
      <c r="J146" s="122" t="n">
        <f aca="false">ROUND(I146*H146,2)</f>
        <v>0</v>
      </c>
      <c r="K146" s="123"/>
      <c r="L146" s="124"/>
      <c r="M146" s="125"/>
      <c r="N146" s="126" t="s">
        <v>27</v>
      </c>
      <c r="O146" s="111"/>
      <c r="P146" s="112" t="n">
        <f aca="false">O146*H146</f>
        <v>0</v>
      </c>
      <c r="Q146" s="112" t="n">
        <v>0</v>
      </c>
      <c r="R146" s="112" t="n">
        <f aca="false">Q146*H146</f>
        <v>0</v>
      </c>
      <c r="S146" s="112" t="n">
        <v>0</v>
      </c>
      <c r="T146" s="113" t="n">
        <f aca="false">S146*H146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14" t="s">
        <v>107</v>
      </c>
      <c r="AT146" s="114" t="s">
        <v>98</v>
      </c>
      <c r="AU146" s="114" t="s">
        <v>80</v>
      </c>
      <c r="AY146" s="3" t="s">
        <v>73</v>
      </c>
      <c r="BE146" s="115" t="n">
        <f aca="false">IF(N146="základná",J146,0)</f>
        <v>0</v>
      </c>
      <c r="BF146" s="115" t="n">
        <f aca="false">IF(N146="znížená",J146,0)</f>
        <v>0</v>
      </c>
      <c r="BG146" s="115" t="n">
        <f aca="false">IF(N146="zákl. prenesená",J146,0)</f>
        <v>0</v>
      </c>
      <c r="BH146" s="115" t="n">
        <f aca="false">IF(N146="zníž. prenesená",J146,0)</f>
        <v>0</v>
      </c>
      <c r="BI146" s="115" t="n">
        <f aca="false">IF(N146="nulová",J146,0)</f>
        <v>0</v>
      </c>
      <c r="BJ146" s="3" t="s">
        <v>80</v>
      </c>
      <c r="BK146" s="115" t="n">
        <f aca="false">ROUND(I146*H146,2)</f>
        <v>0</v>
      </c>
      <c r="BL146" s="3" t="s">
        <v>104</v>
      </c>
      <c r="BM146" s="114" t="s">
        <v>132</v>
      </c>
    </row>
    <row r="147" s="14" customFormat="true" ht="16.5" hidden="false" customHeight="true" outlineLevel="0" collapsed="false">
      <c r="A147" s="11"/>
      <c r="B147" s="100"/>
      <c r="C147" s="101" t="s">
        <v>108</v>
      </c>
      <c r="D147" s="101" t="s">
        <v>76</v>
      </c>
      <c r="E147" s="102"/>
      <c r="F147" s="103" t="s">
        <v>133</v>
      </c>
      <c r="G147" s="104" t="s">
        <v>78</v>
      </c>
      <c r="H147" s="105" t="n">
        <v>1</v>
      </c>
      <c r="I147" s="106"/>
      <c r="J147" s="107" t="n">
        <f aca="false">ROUND(I147*H147,2)</f>
        <v>0</v>
      </c>
      <c r="K147" s="108"/>
      <c r="L147" s="12"/>
      <c r="M147" s="109"/>
      <c r="N147" s="110" t="s">
        <v>27</v>
      </c>
      <c r="O147" s="111"/>
      <c r="P147" s="112" t="n">
        <f aca="false">O147*H147</f>
        <v>0</v>
      </c>
      <c r="Q147" s="112" t="n">
        <v>0</v>
      </c>
      <c r="R147" s="112" t="n">
        <f aca="false">Q147*H147</f>
        <v>0</v>
      </c>
      <c r="S147" s="112" t="n">
        <v>0</v>
      </c>
      <c r="T147" s="113" t="n">
        <f aca="false">S147*H147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14" t="s">
        <v>104</v>
      </c>
      <c r="AT147" s="114" t="s">
        <v>76</v>
      </c>
      <c r="AU147" s="114" t="s">
        <v>80</v>
      </c>
      <c r="AY147" s="3" t="s">
        <v>73</v>
      </c>
      <c r="BE147" s="115" t="n">
        <f aca="false">IF(N147="základná",J147,0)</f>
        <v>0</v>
      </c>
      <c r="BF147" s="115" t="n">
        <f aca="false">IF(N147="znížená",J147,0)</f>
        <v>0</v>
      </c>
      <c r="BG147" s="115" t="n">
        <f aca="false">IF(N147="zákl. prenesená",J147,0)</f>
        <v>0</v>
      </c>
      <c r="BH147" s="115" t="n">
        <f aca="false">IF(N147="zníž. prenesená",J147,0)</f>
        <v>0</v>
      </c>
      <c r="BI147" s="115" t="n">
        <f aca="false">IF(N147="nulová",J147,0)</f>
        <v>0</v>
      </c>
      <c r="BJ147" s="3" t="s">
        <v>80</v>
      </c>
      <c r="BK147" s="115" t="n">
        <f aca="false">ROUND(I147*H147,2)</f>
        <v>0</v>
      </c>
      <c r="BL147" s="3" t="s">
        <v>104</v>
      </c>
      <c r="BM147" s="114" t="s">
        <v>134</v>
      </c>
    </row>
    <row r="148" s="14" customFormat="true" ht="16.5" hidden="false" customHeight="true" outlineLevel="0" collapsed="false">
      <c r="A148" s="11"/>
      <c r="B148" s="100"/>
      <c r="C148" s="101" t="s">
        <v>135</v>
      </c>
      <c r="D148" s="116" t="s">
        <v>98</v>
      </c>
      <c r="E148" s="117"/>
      <c r="F148" s="118" t="s">
        <v>136</v>
      </c>
      <c r="G148" s="119" t="s">
        <v>78</v>
      </c>
      <c r="H148" s="120" t="n">
        <v>1</v>
      </c>
      <c r="I148" s="121"/>
      <c r="J148" s="122" t="n">
        <f aca="false">ROUND(I148*H148,2)</f>
        <v>0</v>
      </c>
      <c r="K148" s="108"/>
      <c r="L148" s="12"/>
      <c r="M148" s="109"/>
      <c r="N148" s="110"/>
      <c r="O148" s="111"/>
      <c r="P148" s="112"/>
      <c r="Q148" s="112"/>
      <c r="R148" s="112"/>
      <c r="S148" s="112"/>
      <c r="T148" s="113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R148" s="114"/>
      <c r="AT148" s="114"/>
      <c r="AU148" s="114"/>
      <c r="AY148" s="3"/>
      <c r="BE148" s="115"/>
      <c r="BF148" s="115"/>
      <c r="BG148" s="115"/>
      <c r="BH148" s="115"/>
      <c r="BI148" s="115"/>
      <c r="BJ148" s="3"/>
      <c r="BK148" s="115"/>
      <c r="BL148" s="3"/>
      <c r="BM148" s="114"/>
    </row>
    <row r="149" s="14" customFormat="true" ht="21.75" hidden="false" customHeight="true" outlineLevel="0" collapsed="false">
      <c r="A149" s="11"/>
      <c r="B149" s="100"/>
      <c r="C149" s="101" t="s">
        <v>111</v>
      </c>
      <c r="D149" s="101" t="s">
        <v>76</v>
      </c>
      <c r="E149" s="102"/>
      <c r="F149" s="103" t="s">
        <v>137</v>
      </c>
      <c r="G149" s="104" t="s">
        <v>78</v>
      </c>
      <c r="H149" s="105" t="n">
        <v>75</v>
      </c>
      <c r="I149" s="106"/>
      <c r="J149" s="107" t="n">
        <f aca="false">ROUND(I149*H149,2)</f>
        <v>0</v>
      </c>
      <c r="K149" s="108"/>
      <c r="L149" s="12"/>
      <c r="M149" s="109"/>
      <c r="N149" s="110" t="s">
        <v>27</v>
      </c>
      <c r="O149" s="111"/>
      <c r="P149" s="112" t="n">
        <f aca="false">O149*H149</f>
        <v>0</v>
      </c>
      <c r="Q149" s="112" t="n">
        <v>0</v>
      </c>
      <c r="R149" s="112" t="n">
        <f aca="false">Q149*H149</f>
        <v>0</v>
      </c>
      <c r="S149" s="112" t="n">
        <v>0</v>
      </c>
      <c r="T149" s="113" t="n">
        <f aca="false">S149*H149</f>
        <v>0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114" t="s">
        <v>104</v>
      </c>
      <c r="AT149" s="114" t="s">
        <v>76</v>
      </c>
      <c r="AU149" s="114" t="s">
        <v>80</v>
      </c>
      <c r="AY149" s="3" t="s">
        <v>73</v>
      </c>
      <c r="BE149" s="115" t="n">
        <f aca="false">IF(N149="základná",J149,0)</f>
        <v>0</v>
      </c>
      <c r="BF149" s="115" t="n">
        <f aca="false">IF(N149="znížená",J149,0)</f>
        <v>0</v>
      </c>
      <c r="BG149" s="115" t="n">
        <f aca="false">IF(N149="zákl. prenesená",J149,0)</f>
        <v>0</v>
      </c>
      <c r="BH149" s="115" t="n">
        <f aca="false">IF(N149="zníž. prenesená",J149,0)</f>
        <v>0</v>
      </c>
      <c r="BI149" s="115" t="n">
        <f aca="false">IF(N149="nulová",J149,0)</f>
        <v>0</v>
      </c>
      <c r="BJ149" s="3" t="s">
        <v>80</v>
      </c>
      <c r="BK149" s="115" t="n">
        <f aca="false">ROUND(I149*H149,2)</f>
        <v>0</v>
      </c>
      <c r="BL149" s="3" t="s">
        <v>104</v>
      </c>
      <c r="BM149" s="114" t="s">
        <v>138</v>
      </c>
    </row>
    <row r="150" s="14" customFormat="true" ht="12.8" hidden="false" customHeight="false" outlineLevel="0" collapsed="false">
      <c r="A150" s="11"/>
      <c r="B150" s="100"/>
      <c r="C150" s="101" t="s">
        <v>139</v>
      </c>
      <c r="D150" s="116" t="s">
        <v>98</v>
      </c>
      <c r="E150" s="117"/>
      <c r="F150" s="118" t="s">
        <v>140</v>
      </c>
      <c r="G150" s="119" t="s">
        <v>141</v>
      </c>
      <c r="H150" s="120" t="n">
        <v>10</v>
      </c>
      <c r="I150" s="121"/>
      <c r="J150" s="122" t="n">
        <f aca="false">ROUND(I150*H150,2)</f>
        <v>0</v>
      </c>
      <c r="K150" s="123"/>
      <c r="L150" s="124"/>
      <c r="M150" s="125"/>
      <c r="N150" s="126" t="s">
        <v>27</v>
      </c>
      <c r="O150" s="111"/>
      <c r="P150" s="112" t="n">
        <f aca="false">O150*H150</f>
        <v>0</v>
      </c>
      <c r="Q150" s="112" t="n">
        <v>0</v>
      </c>
      <c r="R150" s="112" t="n">
        <f aca="false">Q150*H150</f>
        <v>0</v>
      </c>
      <c r="S150" s="112" t="n">
        <v>0</v>
      </c>
      <c r="T150" s="113" t="n">
        <f aca="false">S150*H150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14" t="s">
        <v>107</v>
      </c>
      <c r="AT150" s="114" t="s">
        <v>98</v>
      </c>
      <c r="AU150" s="114" t="s">
        <v>80</v>
      </c>
      <c r="AY150" s="3" t="s">
        <v>73</v>
      </c>
      <c r="BE150" s="115" t="n">
        <f aca="false">IF(N150="základná",J150,0)</f>
        <v>0</v>
      </c>
      <c r="BF150" s="115" t="n">
        <f aca="false">IF(N150="znížená",J150,0)</f>
        <v>0</v>
      </c>
      <c r="BG150" s="115" t="n">
        <f aca="false">IF(N150="zákl. prenesená",J150,0)</f>
        <v>0</v>
      </c>
      <c r="BH150" s="115" t="n">
        <f aca="false">IF(N150="zníž. prenesená",J150,0)</f>
        <v>0</v>
      </c>
      <c r="BI150" s="115" t="n">
        <f aca="false">IF(N150="nulová",J150,0)</f>
        <v>0</v>
      </c>
      <c r="BJ150" s="3" t="s">
        <v>80</v>
      </c>
      <c r="BK150" s="115" t="n">
        <f aca="false">ROUND(I150*H150,2)</f>
        <v>0</v>
      </c>
      <c r="BL150" s="3" t="s">
        <v>104</v>
      </c>
      <c r="BM150" s="114" t="s">
        <v>104</v>
      </c>
    </row>
    <row r="151" s="14" customFormat="true" ht="16.5" hidden="false" customHeight="true" outlineLevel="0" collapsed="false">
      <c r="A151" s="11"/>
      <c r="B151" s="100"/>
      <c r="C151" s="101" t="s">
        <v>113</v>
      </c>
      <c r="D151" s="101" t="s">
        <v>76</v>
      </c>
      <c r="E151" s="102"/>
      <c r="F151" s="103" t="s">
        <v>142</v>
      </c>
      <c r="G151" s="104" t="s">
        <v>143</v>
      </c>
      <c r="H151" s="105" t="n">
        <v>80</v>
      </c>
      <c r="I151" s="106"/>
      <c r="J151" s="107" t="n">
        <f aca="false">ROUND(I151*H151,2)</f>
        <v>0</v>
      </c>
      <c r="K151" s="108"/>
      <c r="L151" s="12"/>
      <c r="M151" s="109"/>
      <c r="N151" s="110" t="s">
        <v>27</v>
      </c>
      <c r="O151" s="111"/>
      <c r="P151" s="112" t="n">
        <f aca="false">O151*H151</f>
        <v>0</v>
      </c>
      <c r="Q151" s="112" t="n">
        <v>0</v>
      </c>
      <c r="R151" s="112" t="n">
        <f aca="false">Q151*H151</f>
        <v>0</v>
      </c>
      <c r="S151" s="112" t="n">
        <v>0</v>
      </c>
      <c r="T151" s="113" t="n">
        <f aca="false">S151*H151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114" t="s">
        <v>104</v>
      </c>
      <c r="AT151" s="114" t="s">
        <v>76</v>
      </c>
      <c r="AU151" s="114" t="s">
        <v>80</v>
      </c>
      <c r="AY151" s="3" t="s">
        <v>73</v>
      </c>
      <c r="BE151" s="115" t="n">
        <f aca="false">IF(N151="základná",J151,0)</f>
        <v>0</v>
      </c>
      <c r="BF151" s="115" t="n">
        <f aca="false">IF(N151="znížená",J151,0)</f>
        <v>0</v>
      </c>
      <c r="BG151" s="115" t="n">
        <f aca="false">IF(N151="zákl. prenesená",J151,0)</f>
        <v>0</v>
      </c>
      <c r="BH151" s="115" t="n">
        <f aca="false">IF(N151="zníž. prenesená",J151,0)</f>
        <v>0</v>
      </c>
      <c r="BI151" s="115" t="n">
        <f aca="false">IF(N151="nulová",J151,0)</f>
        <v>0</v>
      </c>
      <c r="BJ151" s="3" t="s">
        <v>80</v>
      </c>
      <c r="BK151" s="115" t="n">
        <f aca="false">ROUND(I151*H151,2)</f>
        <v>0</v>
      </c>
      <c r="BL151" s="3" t="s">
        <v>104</v>
      </c>
      <c r="BM151" s="114" t="s">
        <v>144</v>
      </c>
    </row>
    <row r="152" s="14" customFormat="true" ht="21.75" hidden="false" customHeight="true" outlineLevel="0" collapsed="false">
      <c r="A152" s="11"/>
      <c r="B152" s="100"/>
      <c r="C152" s="101" t="s">
        <v>145</v>
      </c>
      <c r="D152" s="101" t="s">
        <v>76</v>
      </c>
      <c r="E152" s="102"/>
      <c r="F152" s="103" t="s">
        <v>146</v>
      </c>
      <c r="G152" s="104" t="s">
        <v>121</v>
      </c>
      <c r="H152" s="105" t="n">
        <v>92</v>
      </c>
      <c r="I152" s="106"/>
      <c r="J152" s="107" t="n">
        <f aca="false">ROUND(I152*H152,2)</f>
        <v>0</v>
      </c>
      <c r="K152" s="108"/>
      <c r="L152" s="12"/>
      <c r="M152" s="109"/>
      <c r="N152" s="110" t="s">
        <v>27</v>
      </c>
      <c r="O152" s="111"/>
      <c r="P152" s="112" t="n">
        <f aca="false">O152*H152</f>
        <v>0</v>
      </c>
      <c r="Q152" s="112" t="n">
        <v>0</v>
      </c>
      <c r="R152" s="112" t="n">
        <f aca="false">Q152*H152</f>
        <v>0</v>
      </c>
      <c r="S152" s="112" t="n">
        <v>0</v>
      </c>
      <c r="T152" s="113" t="n">
        <f aca="false">S152*H152</f>
        <v>0</v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R152" s="114" t="s">
        <v>104</v>
      </c>
      <c r="AT152" s="114" t="s">
        <v>76</v>
      </c>
      <c r="AU152" s="114" t="s">
        <v>80</v>
      </c>
      <c r="AY152" s="3" t="s">
        <v>73</v>
      </c>
      <c r="BE152" s="115" t="n">
        <f aca="false">IF(N152="základná",J152,0)</f>
        <v>0</v>
      </c>
      <c r="BF152" s="115" t="n">
        <f aca="false">IF(N152="znížená",J152,0)</f>
        <v>0</v>
      </c>
      <c r="BG152" s="115" t="n">
        <f aca="false">IF(N152="zákl. prenesená",J152,0)</f>
        <v>0</v>
      </c>
      <c r="BH152" s="115" t="n">
        <f aca="false">IF(N152="zníž. prenesená",J152,0)</f>
        <v>0</v>
      </c>
      <c r="BI152" s="115" t="n">
        <f aca="false">IF(N152="nulová",J152,0)</f>
        <v>0</v>
      </c>
      <c r="BJ152" s="3" t="s">
        <v>80</v>
      </c>
      <c r="BK152" s="115" t="n">
        <f aca="false">ROUND(I152*H152,2)</f>
        <v>0</v>
      </c>
      <c r="BL152" s="3" t="s">
        <v>104</v>
      </c>
      <c r="BM152" s="114" t="s">
        <v>147</v>
      </c>
    </row>
    <row r="153" s="14" customFormat="true" ht="24.15" hidden="false" customHeight="true" outlineLevel="0" collapsed="false">
      <c r="A153" s="11"/>
      <c r="B153" s="100"/>
      <c r="C153" s="101" t="s">
        <v>116</v>
      </c>
      <c r="D153" s="101" t="s">
        <v>76</v>
      </c>
      <c r="E153" s="102"/>
      <c r="F153" s="103" t="s">
        <v>148</v>
      </c>
      <c r="G153" s="104" t="s">
        <v>149</v>
      </c>
      <c r="H153" s="105" t="n">
        <v>92</v>
      </c>
      <c r="I153" s="106"/>
      <c r="J153" s="107" t="n">
        <f aca="false">ROUND(I153*H153,2)</f>
        <v>0</v>
      </c>
      <c r="K153" s="108"/>
      <c r="L153" s="12"/>
      <c r="M153" s="109"/>
      <c r="N153" s="110" t="s">
        <v>27</v>
      </c>
      <c r="O153" s="111"/>
      <c r="P153" s="112" t="n">
        <f aca="false">O153*H153</f>
        <v>0</v>
      </c>
      <c r="Q153" s="112" t="n">
        <v>0</v>
      </c>
      <c r="R153" s="112" t="n">
        <f aca="false">Q153*H153</f>
        <v>0</v>
      </c>
      <c r="S153" s="112" t="n">
        <v>0</v>
      </c>
      <c r="T153" s="113" t="n">
        <f aca="false">S153*H153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14" t="s">
        <v>104</v>
      </c>
      <c r="AT153" s="114" t="s">
        <v>76</v>
      </c>
      <c r="AU153" s="114" t="s">
        <v>80</v>
      </c>
      <c r="AY153" s="3" t="s">
        <v>73</v>
      </c>
      <c r="BE153" s="115" t="n">
        <f aca="false">IF(N153="základná",J153,0)</f>
        <v>0</v>
      </c>
      <c r="BF153" s="115" t="n">
        <f aca="false">IF(N153="znížená",J153,0)</f>
        <v>0</v>
      </c>
      <c r="BG153" s="115" t="n">
        <f aca="false">IF(N153="zákl. prenesená",J153,0)</f>
        <v>0</v>
      </c>
      <c r="BH153" s="115" t="n">
        <f aca="false">IF(N153="zníž. prenesená",J153,0)</f>
        <v>0</v>
      </c>
      <c r="BI153" s="115" t="n">
        <f aca="false">IF(N153="nulová",J153,0)</f>
        <v>0</v>
      </c>
      <c r="BJ153" s="3" t="s">
        <v>80</v>
      </c>
      <c r="BK153" s="115" t="n">
        <f aca="false">ROUND(I153*H153,2)</f>
        <v>0</v>
      </c>
      <c r="BL153" s="3" t="s">
        <v>104</v>
      </c>
      <c r="BM153" s="114" t="s">
        <v>150</v>
      </c>
    </row>
    <row r="154" s="14" customFormat="true" ht="21.75" hidden="false" customHeight="true" outlineLevel="0" collapsed="false">
      <c r="A154" s="11"/>
      <c r="B154" s="100"/>
      <c r="C154" s="101" t="s">
        <v>151</v>
      </c>
      <c r="D154" s="116" t="s">
        <v>98</v>
      </c>
      <c r="E154" s="117"/>
      <c r="F154" s="118" t="s">
        <v>152</v>
      </c>
      <c r="G154" s="119" t="s">
        <v>149</v>
      </c>
      <c r="H154" s="120" t="n">
        <v>92</v>
      </c>
      <c r="I154" s="121"/>
      <c r="J154" s="122" t="n">
        <f aca="false">ROUND(I154*H154,2)</f>
        <v>0</v>
      </c>
      <c r="K154" s="123"/>
      <c r="L154" s="124"/>
      <c r="M154" s="125"/>
      <c r="N154" s="126" t="s">
        <v>27</v>
      </c>
      <c r="O154" s="111"/>
      <c r="P154" s="112" t="n">
        <f aca="false">O154*H154</f>
        <v>0</v>
      </c>
      <c r="Q154" s="112" t="n">
        <v>0</v>
      </c>
      <c r="R154" s="112" t="n">
        <f aca="false">Q154*H154</f>
        <v>0</v>
      </c>
      <c r="S154" s="112" t="n">
        <v>0</v>
      </c>
      <c r="T154" s="113" t="n">
        <f aca="false">S154*H154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114" t="s">
        <v>107</v>
      </c>
      <c r="AT154" s="114" t="s">
        <v>98</v>
      </c>
      <c r="AU154" s="114" t="s">
        <v>80</v>
      </c>
      <c r="AY154" s="3" t="s">
        <v>73</v>
      </c>
      <c r="BE154" s="115" t="n">
        <f aca="false">IF(N154="základná",J154,0)</f>
        <v>0</v>
      </c>
      <c r="BF154" s="115" t="n">
        <f aca="false">IF(N154="znížená",J154,0)</f>
        <v>0</v>
      </c>
      <c r="BG154" s="115" t="n">
        <f aca="false">IF(N154="zákl. prenesená",J154,0)</f>
        <v>0</v>
      </c>
      <c r="BH154" s="115" t="n">
        <f aca="false">IF(N154="zníž. prenesená",J154,0)</f>
        <v>0</v>
      </c>
      <c r="BI154" s="115" t="n">
        <f aca="false">IF(N154="nulová",J154,0)</f>
        <v>0</v>
      </c>
      <c r="BJ154" s="3" t="s">
        <v>80</v>
      </c>
      <c r="BK154" s="115" t="n">
        <f aca="false">ROUND(I154*H154,2)</f>
        <v>0</v>
      </c>
      <c r="BL154" s="3" t="s">
        <v>104</v>
      </c>
      <c r="BM154" s="114" t="s">
        <v>153</v>
      </c>
    </row>
    <row r="155" s="14" customFormat="true" ht="24.15" hidden="false" customHeight="true" outlineLevel="0" collapsed="false">
      <c r="A155" s="11"/>
      <c r="B155" s="100"/>
      <c r="C155" s="101" t="s">
        <v>118</v>
      </c>
      <c r="D155" s="116" t="s">
        <v>98</v>
      </c>
      <c r="E155" s="117"/>
      <c r="F155" s="118" t="s">
        <v>154</v>
      </c>
      <c r="G155" s="119" t="s">
        <v>78</v>
      </c>
      <c r="H155" s="120" t="n">
        <v>92</v>
      </c>
      <c r="I155" s="121"/>
      <c r="J155" s="122" t="n">
        <f aca="false">ROUND(I155*H155,2)</f>
        <v>0</v>
      </c>
      <c r="K155" s="123"/>
      <c r="L155" s="124"/>
      <c r="M155" s="125"/>
      <c r="N155" s="126" t="s">
        <v>27</v>
      </c>
      <c r="O155" s="111"/>
      <c r="P155" s="112" t="n">
        <f aca="false">O155*H155</f>
        <v>0</v>
      </c>
      <c r="Q155" s="112" t="n">
        <v>0</v>
      </c>
      <c r="R155" s="112" t="n">
        <f aca="false">Q155*H155</f>
        <v>0</v>
      </c>
      <c r="S155" s="112" t="n">
        <v>0</v>
      </c>
      <c r="T155" s="113" t="n">
        <f aca="false">S155*H155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114" t="s">
        <v>107</v>
      </c>
      <c r="AT155" s="114" t="s">
        <v>98</v>
      </c>
      <c r="AU155" s="114" t="s">
        <v>80</v>
      </c>
      <c r="AY155" s="3" t="s">
        <v>73</v>
      </c>
      <c r="BE155" s="115" t="n">
        <f aca="false">IF(N155="základná",J155,0)</f>
        <v>0</v>
      </c>
      <c r="BF155" s="115" t="n">
        <f aca="false">IF(N155="znížená",J155,0)</f>
        <v>0</v>
      </c>
      <c r="BG155" s="115" t="n">
        <f aca="false">IF(N155="zákl. prenesená",J155,0)</f>
        <v>0</v>
      </c>
      <c r="BH155" s="115" t="n">
        <f aca="false">IF(N155="zníž. prenesená",J155,0)</f>
        <v>0</v>
      </c>
      <c r="BI155" s="115" t="n">
        <f aca="false">IF(N155="nulová",J155,0)</f>
        <v>0</v>
      </c>
      <c r="BJ155" s="3" t="s">
        <v>80</v>
      </c>
      <c r="BK155" s="115" t="n">
        <f aca="false">ROUND(I155*H155,2)</f>
        <v>0</v>
      </c>
      <c r="BL155" s="3" t="s">
        <v>104</v>
      </c>
      <c r="BM155" s="114" t="s">
        <v>155</v>
      </c>
    </row>
    <row r="156" s="14" customFormat="true" ht="24.15" hidden="false" customHeight="true" outlineLevel="0" collapsed="false">
      <c r="A156" s="11"/>
      <c r="B156" s="100"/>
      <c r="C156" s="101" t="s">
        <v>156</v>
      </c>
      <c r="D156" s="101" t="s">
        <v>76</v>
      </c>
      <c r="E156" s="102"/>
      <c r="F156" s="103" t="s">
        <v>157</v>
      </c>
      <c r="G156" s="104" t="s">
        <v>78</v>
      </c>
      <c r="H156" s="105" t="n">
        <v>92</v>
      </c>
      <c r="I156" s="106"/>
      <c r="J156" s="107" t="n">
        <f aca="false">ROUND(I156*H156,2)</f>
        <v>0</v>
      </c>
      <c r="K156" s="108"/>
      <c r="L156" s="12"/>
      <c r="M156" s="109"/>
      <c r="N156" s="110" t="s">
        <v>27</v>
      </c>
      <c r="O156" s="111"/>
      <c r="P156" s="112" t="n">
        <f aca="false">O156*H156</f>
        <v>0</v>
      </c>
      <c r="Q156" s="112" t="n">
        <v>0</v>
      </c>
      <c r="R156" s="112" t="n">
        <f aca="false">Q156*H156</f>
        <v>0</v>
      </c>
      <c r="S156" s="112" t="n">
        <v>0</v>
      </c>
      <c r="T156" s="113" t="n">
        <f aca="false">S156*H156</f>
        <v>0</v>
      </c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R156" s="114" t="s">
        <v>104</v>
      </c>
      <c r="AT156" s="114" t="s">
        <v>76</v>
      </c>
      <c r="AU156" s="114" t="s">
        <v>80</v>
      </c>
      <c r="AY156" s="3" t="s">
        <v>73</v>
      </c>
      <c r="BE156" s="115" t="n">
        <f aca="false">IF(N156="základná",J156,0)</f>
        <v>0</v>
      </c>
      <c r="BF156" s="115" t="n">
        <f aca="false">IF(N156="znížená",J156,0)</f>
        <v>0</v>
      </c>
      <c r="BG156" s="115" t="n">
        <f aca="false">IF(N156="zákl. prenesená",J156,0)</f>
        <v>0</v>
      </c>
      <c r="BH156" s="115" t="n">
        <f aca="false">IF(N156="zníž. prenesená",J156,0)</f>
        <v>0</v>
      </c>
      <c r="BI156" s="115" t="n">
        <f aca="false">IF(N156="nulová",J156,0)</f>
        <v>0</v>
      </c>
      <c r="BJ156" s="3" t="s">
        <v>80</v>
      </c>
      <c r="BK156" s="115" t="n">
        <f aca="false">ROUND(I156*H156,2)</f>
        <v>0</v>
      </c>
      <c r="BL156" s="3" t="s">
        <v>104</v>
      </c>
      <c r="BM156" s="114" t="s">
        <v>158</v>
      </c>
    </row>
    <row r="157" s="14" customFormat="true" ht="24.15" hidden="false" customHeight="true" outlineLevel="0" collapsed="false">
      <c r="A157" s="11"/>
      <c r="B157" s="100"/>
      <c r="C157" s="101" t="s">
        <v>159</v>
      </c>
      <c r="D157" s="101" t="s">
        <v>76</v>
      </c>
      <c r="E157" s="102"/>
      <c r="F157" s="103" t="s">
        <v>160</v>
      </c>
      <c r="G157" s="104" t="s">
        <v>78</v>
      </c>
      <c r="H157" s="105" t="n">
        <v>48</v>
      </c>
      <c r="I157" s="106"/>
      <c r="J157" s="107" t="n">
        <f aca="false">ROUND(I157*H157,2)</f>
        <v>0</v>
      </c>
      <c r="K157" s="108"/>
      <c r="L157" s="12"/>
      <c r="M157" s="109"/>
      <c r="N157" s="110" t="s">
        <v>27</v>
      </c>
      <c r="O157" s="111"/>
      <c r="P157" s="112" t="n">
        <f aca="false">O157*H157</f>
        <v>0</v>
      </c>
      <c r="Q157" s="112" t="n">
        <v>0</v>
      </c>
      <c r="R157" s="112" t="n">
        <f aca="false">Q157*H157</f>
        <v>0</v>
      </c>
      <c r="S157" s="112" t="n">
        <v>0</v>
      </c>
      <c r="T157" s="113" t="n">
        <f aca="false">S157*H157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14" t="s">
        <v>104</v>
      </c>
      <c r="AT157" s="114" t="s">
        <v>76</v>
      </c>
      <c r="AU157" s="114" t="s">
        <v>80</v>
      </c>
      <c r="AY157" s="3" t="s">
        <v>73</v>
      </c>
      <c r="BE157" s="115" t="n">
        <f aca="false">IF(N157="základná",J157,0)</f>
        <v>0</v>
      </c>
      <c r="BF157" s="115" t="n">
        <f aca="false">IF(N157="znížená",J157,0)</f>
        <v>0</v>
      </c>
      <c r="BG157" s="115" t="n">
        <f aca="false">IF(N157="zákl. prenesená",J157,0)</f>
        <v>0</v>
      </c>
      <c r="BH157" s="115" t="n">
        <f aca="false">IF(N157="zníž. prenesená",J157,0)</f>
        <v>0</v>
      </c>
      <c r="BI157" s="115" t="n">
        <f aca="false">IF(N157="nulová",J157,0)</f>
        <v>0</v>
      </c>
      <c r="BJ157" s="3" t="s">
        <v>80</v>
      </c>
      <c r="BK157" s="115" t="n">
        <f aca="false">ROUND(I157*H157,2)</f>
        <v>0</v>
      </c>
      <c r="BL157" s="3" t="s">
        <v>104</v>
      </c>
      <c r="BM157" s="114" t="s">
        <v>161</v>
      </c>
    </row>
    <row r="158" s="14" customFormat="true" ht="24.15" hidden="false" customHeight="true" outlineLevel="0" collapsed="false">
      <c r="A158" s="11"/>
      <c r="B158" s="100"/>
      <c r="C158" s="101" t="s">
        <v>162</v>
      </c>
      <c r="D158" s="116" t="s">
        <v>98</v>
      </c>
      <c r="E158" s="117"/>
      <c r="F158" s="118" t="s">
        <v>163</v>
      </c>
      <c r="G158" s="119" t="s">
        <v>78</v>
      </c>
      <c r="H158" s="120" t="n">
        <v>48</v>
      </c>
      <c r="I158" s="121"/>
      <c r="J158" s="122" t="n">
        <f aca="false">ROUND(I158*H158,2)</f>
        <v>0</v>
      </c>
      <c r="K158" s="123"/>
      <c r="L158" s="124"/>
      <c r="M158" s="125"/>
      <c r="N158" s="126" t="s">
        <v>27</v>
      </c>
      <c r="O158" s="111"/>
      <c r="P158" s="112" t="n">
        <f aca="false">O158*H158</f>
        <v>0</v>
      </c>
      <c r="Q158" s="112" t="n">
        <v>0</v>
      </c>
      <c r="R158" s="112" t="n">
        <f aca="false">Q158*H158</f>
        <v>0</v>
      </c>
      <c r="S158" s="112" t="n">
        <v>0</v>
      </c>
      <c r="T158" s="113" t="n">
        <f aca="false">S158*H158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114" t="s">
        <v>107</v>
      </c>
      <c r="AT158" s="114" t="s">
        <v>98</v>
      </c>
      <c r="AU158" s="114" t="s">
        <v>80</v>
      </c>
      <c r="AY158" s="3" t="s">
        <v>73</v>
      </c>
      <c r="BE158" s="115" t="n">
        <f aca="false">IF(N158="základná",J158,0)</f>
        <v>0</v>
      </c>
      <c r="BF158" s="115" t="n">
        <f aca="false">IF(N158="znížená",J158,0)</f>
        <v>0</v>
      </c>
      <c r="BG158" s="115" t="n">
        <f aca="false">IF(N158="zákl. prenesená",J158,0)</f>
        <v>0</v>
      </c>
      <c r="BH158" s="115" t="n">
        <f aca="false">IF(N158="zníž. prenesená",J158,0)</f>
        <v>0</v>
      </c>
      <c r="BI158" s="115" t="n">
        <f aca="false">IF(N158="nulová",J158,0)</f>
        <v>0</v>
      </c>
      <c r="BJ158" s="3" t="s">
        <v>80</v>
      </c>
      <c r="BK158" s="115" t="n">
        <f aca="false">ROUND(I158*H158,2)</f>
        <v>0</v>
      </c>
      <c r="BL158" s="3" t="s">
        <v>104</v>
      </c>
      <c r="BM158" s="114" t="s">
        <v>164</v>
      </c>
    </row>
    <row r="159" s="14" customFormat="true" ht="16.5" hidden="false" customHeight="true" outlineLevel="0" collapsed="false">
      <c r="A159" s="11"/>
      <c r="B159" s="100"/>
      <c r="C159" s="101" t="s">
        <v>165</v>
      </c>
      <c r="D159" s="101" t="s">
        <v>76</v>
      </c>
      <c r="E159" s="102"/>
      <c r="F159" s="103" t="s">
        <v>166</v>
      </c>
      <c r="G159" s="104" t="s">
        <v>121</v>
      </c>
      <c r="H159" s="105" t="n">
        <v>3</v>
      </c>
      <c r="I159" s="106"/>
      <c r="J159" s="107" t="n">
        <f aca="false">ROUND(I159*H159,2)</f>
        <v>0</v>
      </c>
      <c r="K159" s="108"/>
      <c r="L159" s="12"/>
      <c r="M159" s="109"/>
      <c r="N159" s="110" t="s">
        <v>27</v>
      </c>
      <c r="O159" s="111"/>
      <c r="P159" s="112" t="n">
        <f aca="false">O159*H159</f>
        <v>0</v>
      </c>
      <c r="Q159" s="112" t="n">
        <v>0</v>
      </c>
      <c r="R159" s="112" t="n">
        <f aca="false">Q159*H159</f>
        <v>0</v>
      </c>
      <c r="S159" s="112" t="n">
        <v>0</v>
      </c>
      <c r="T159" s="113" t="n">
        <f aca="false">S159*H159</f>
        <v>0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114" t="s">
        <v>104</v>
      </c>
      <c r="AT159" s="114" t="s">
        <v>76</v>
      </c>
      <c r="AU159" s="114" t="s">
        <v>80</v>
      </c>
      <c r="AY159" s="3" t="s">
        <v>73</v>
      </c>
      <c r="BE159" s="115" t="n">
        <f aca="false">IF(N159="základná",J159,0)</f>
        <v>0</v>
      </c>
      <c r="BF159" s="115" t="n">
        <f aca="false">IF(N159="znížená",J159,0)</f>
        <v>0</v>
      </c>
      <c r="BG159" s="115" t="n">
        <f aca="false">IF(N159="zákl. prenesená",J159,0)</f>
        <v>0</v>
      </c>
      <c r="BH159" s="115" t="n">
        <f aca="false">IF(N159="zníž. prenesená",J159,0)</f>
        <v>0</v>
      </c>
      <c r="BI159" s="115" t="n">
        <f aca="false">IF(N159="nulová",J159,0)</f>
        <v>0</v>
      </c>
      <c r="BJ159" s="3" t="s">
        <v>80</v>
      </c>
      <c r="BK159" s="115" t="n">
        <f aca="false">ROUND(I159*H159,2)</f>
        <v>0</v>
      </c>
      <c r="BL159" s="3" t="s">
        <v>104</v>
      </c>
      <c r="BM159" s="114" t="s">
        <v>167</v>
      </c>
    </row>
    <row r="160" s="14" customFormat="true" ht="24.15" hidden="false" customHeight="true" outlineLevel="0" collapsed="false">
      <c r="A160" s="11"/>
      <c r="B160" s="100"/>
      <c r="C160" s="101" t="s">
        <v>168</v>
      </c>
      <c r="D160" s="116" t="s">
        <v>98</v>
      </c>
      <c r="E160" s="117"/>
      <c r="F160" s="118" t="s">
        <v>169</v>
      </c>
      <c r="G160" s="119" t="s">
        <v>78</v>
      </c>
      <c r="H160" s="120" t="n">
        <v>3</v>
      </c>
      <c r="I160" s="121"/>
      <c r="J160" s="122" t="n">
        <f aca="false">ROUND(I160*H160,2)</f>
        <v>0</v>
      </c>
      <c r="K160" s="123"/>
      <c r="L160" s="124"/>
      <c r="M160" s="125"/>
      <c r="N160" s="126" t="s">
        <v>27</v>
      </c>
      <c r="O160" s="111"/>
      <c r="P160" s="112" t="n">
        <f aca="false">O160*H160</f>
        <v>0</v>
      </c>
      <c r="Q160" s="112" t="n">
        <v>0</v>
      </c>
      <c r="R160" s="112" t="n">
        <f aca="false">Q160*H160</f>
        <v>0</v>
      </c>
      <c r="S160" s="112" t="n">
        <v>0</v>
      </c>
      <c r="T160" s="113" t="n">
        <f aca="false">S160*H160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114" t="s">
        <v>107</v>
      </c>
      <c r="AT160" s="114" t="s">
        <v>98</v>
      </c>
      <c r="AU160" s="114" t="s">
        <v>80</v>
      </c>
      <c r="AY160" s="3" t="s">
        <v>73</v>
      </c>
      <c r="BE160" s="115" t="n">
        <f aca="false">IF(N160="základná",J160,0)</f>
        <v>0</v>
      </c>
      <c r="BF160" s="115" t="n">
        <f aca="false">IF(N160="znížená",J160,0)</f>
        <v>0</v>
      </c>
      <c r="BG160" s="115" t="n">
        <f aca="false">IF(N160="zákl. prenesená",J160,0)</f>
        <v>0</v>
      </c>
      <c r="BH160" s="115" t="n">
        <f aca="false">IF(N160="zníž. prenesená",J160,0)</f>
        <v>0</v>
      </c>
      <c r="BI160" s="115" t="n">
        <f aca="false">IF(N160="nulová",J160,0)</f>
        <v>0</v>
      </c>
      <c r="BJ160" s="3" t="s">
        <v>80</v>
      </c>
      <c r="BK160" s="115" t="n">
        <f aca="false">ROUND(I160*H160,2)</f>
        <v>0</v>
      </c>
      <c r="BL160" s="3" t="s">
        <v>104</v>
      </c>
      <c r="BM160" s="114" t="s">
        <v>170</v>
      </c>
    </row>
    <row r="161" s="14" customFormat="true" ht="24.15" hidden="false" customHeight="true" outlineLevel="0" collapsed="false">
      <c r="A161" s="11"/>
      <c r="B161" s="100"/>
      <c r="C161" s="101" t="s">
        <v>171</v>
      </c>
      <c r="D161" s="101" t="s">
        <v>76</v>
      </c>
      <c r="E161" s="102"/>
      <c r="F161" s="103" t="s">
        <v>172</v>
      </c>
      <c r="G161" s="104" t="s">
        <v>121</v>
      </c>
      <c r="H161" s="105" t="n">
        <v>2</v>
      </c>
      <c r="I161" s="106"/>
      <c r="J161" s="107" t="n">
        <f aca="false">ROUND(I161*H161,2)</f>
        <v>0</v>
      </c>
      <c r="K161" s="108"/>
      <c r="L161" s="12"/>
      <c r="M161" s="109"/>
      <c r="N161" s="110" t="s">
        <v>27</v>
      </c>
      <c r="O161" s="111"/>
      <c r="P161" s="112" t="n">
        <f aca="false">O161*H161</f>
        <v>0</v>
      </c>
      <c r="Q161" s="112" t="n">
        <v>0</v>
      </c>
      <c r="R161" s="112" t="n">
        <f aca="false">Q161*H161</f>
        <v>0</v>
      </c>
      <c r="S161" s="112" t="n">
        <v>0</v>
      </c>
      <c r="T161" s="113" t="n">
        <f aca="false">S161*H161</f>
        <v>0</v>
      </c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R161" s="114" t="s">
        <v>104</v>
      </c>
      <c r="AT161" s="114" t="s">
        <v>76</v>
      </c>
      <c r="AU161" s="114" t="s">
        <v>80</v>
      </c>
      <c r="AY161" s="3" t="s">
        <v>73</v>
      </c>
      <c r="BE161" s="115" t="n">
        <f aca="false">IF(N161="základná",J161,0)</f>
        <v>0</v>
      </c>
      <c r="BF161" s="115" t="n">
        <f aca="false">IF(N161="znížená",J161,0)</f>
        <v>0</v>
      </c>
      <c r="BG161" s="115" t="n">
        <f aca="false">IF(N161="zákl. prenesená",J161,0)</f>
        <v>0</v>
      </c>
      <c r="BH161" s="115" t="n">
        <f aca="false">IF(N161="zníž. prenesená",J161,0)</f>
        <v>0</v>
      </c>
      <c r="BI161" s="115" t="n">
        <f aca="false">IF(N161="nulová",J161,0)</f>
        <v>0</v>
      </c>
      <c r="BJ161" s="3" t="s">
        <v>80</v>
      </c>
      <c r="BK161" s="115" t="n">
        <f aca="false">ROUND(I161*H161,2)</f>
        <v>0</v>
      </c>
      <c r="BL161" s="3" t="s">
        <v>104</v>
      </c>
      <c r="BM161" s="114" t="s">
        <v>173</v>
      </c>
    </row>
    <row r="162" s="14" customFormat="true" ht="33" hidden="false" customHeight="true" outlineLevel="0" collapsed="false">
      <c r="A162" s="11"/>
      <c r="B162" s="100"/>
      <c r="C162" s="101" t="s">
        <v>174</v>
      </c>
      <c r="D162" s="116" t="s">
        <v>98</v>
      </c>
      <c r="E162" s="117"/>
      <c r="F162" s="118" t="s">
        <v>175</v>
      </c>
      <c r="G162" s="119" t="s">
        <v>78</v>
      </c>
      <c r="H162" s="120" t="n">
        <v>1</v>
      </c>
      <c r="I162" s="121"/>
      <c r="J162" s="122" t="n">
        <f aca="false">ROUND(I162*H162,2)</f>
        <v>0</v>
      </c>
      <c r="K162" s="123"/>
      <c r="L162" s="124"/>
      <c r="M162" s="125"/>
      <c r="N162" s="126" t="s">
        <v>27</v>
      </c>
      <c r="O162" s="111"/>
      <c r="P162" s="112" t="n">
        <f aca="false">O162*H162</f>
        <v>0</v>
      </c>
      <c r="Q162" s="112" t="n">
        <v>0</v>
      </c>
      <c r="R162" s="112" t="n">
        <f aca="false">Q162*H162</f>
        <v>0</v>
      </c>
      <c r="S162" s="112" t="n">
        <v>0</v>
      </c>
      <c r="T162" s="113" t="n">
        <f aca="false">S162*H162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114" t="s">
        <v>107</v>
      </c>
      <c r="AT162" s="114" t="s">
        <v>98</v>
      </c>
      <c r="AU162" s="114" t="s">
        <v>80</v>
      </c>
      <c r="AY162" s="3" t="s">
        <v>73</v>
      </c>
      <c r="BE162" s="115" t="n">
        <f aca="false">IF(N162="základná",J162,0)</f>
        <v>0</v>
      </c>
      <c r="BF162" s="115" t="n">
        <f aca="false">IF(N162="znížená",J162,0)</f>
        <v>0</v>
      </c>
      <c r="BG162" s="115" t="n">
        <f aca="false">IF(N162="zákl. prenesená",J162,0)</f>
        <v>0</v>
      </c>
      <c r="BH162" s="115" t="n">
        <f aca="false">IF(N162="zníž. prenesená",J162,0)</f>
        <v>0</v>
      </c>
      <c r="BI162" s="115" t="n">
        <f aca="false">IF(N162="nulová",J162,0)</f>
        <v>0</v>
      </c>
      <c r="BJ162" s="3" t="s">
        <v>80</v>
      </c>
      <c r="BK162" s="115" t="n">
        <f aca="false">ROUND(I162*H162,2)</f>
        <v>0</v>
      </c>
      <c r="BL162" s="3" t="s">
        <v>104</v>
      </c>
      <c r="BM162" s="114" t="s">
        <v>176</v>
      </c>
    </row>
    <row r="163" s="14" customFormat="true" ht="33" hidden="false" customHeight="true" outlineLevel="0" collapsed="false">
      <c r="A163" s="11"/>
      <c r="B163" s="100"/>
      <c r="C163" s="101" t="s">
        <v>177</v>
      </c>
      <c r="D163" s="116" t="s">
        <v>98</v>
      </c>
      <c r="E163" s="117"/>
      <c r="F163" s="118" t="s">
        <v>178</v>
      </c>
      <c r="G163" s="119" t="s">
        <v>78</v>
      </c>
      <c r="H163" s="120" t="n">
        <v>1</v>
      </c>
      <c r="I163" s="121"/>
      <c r="J163" s="122" t="n">
        <f aca="false">ROUND(I163*H163,2)</f>
        <v>0</v>
      </c>
      <c r="K163" s="123"/>
      <c r="L163" s="124"/>
      <c r="M163" s="125"/>
      <c r="N163" s="126"/>
      <c r="O163" s="111"/>
      <c r="P163" s="112"/>
      <c r="Q163" s="112"/>
      <c r="R163" s="112"/>
      <c r="S163" s="112"/>
      <c r="T163" s="113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R163" s="114"/>
      <c r="AT163" s="114"/>
      <c r="AU163" s="114"/>
      <c r="AY163" s="3"/>
      <c r="BE163" s="115"/>
      <c r="BF163" s="115"/>
      <c r="BG163" s="115"/>
      <c r="BH163" s="115"/>
      <c r="BI163" s="115"/>
      <c r="BJ163" s="3"/>
      <c r="BK163" s="115"/>
      <c r="BL163" s="3"/>
      <c r="BM163" s="114"/>
    </row>
    <row r="164" s="14" customFormat="true" ht="33" hidden="false" customHeight="true" outlineLevel="0" collapsed="false">
      <c r="A164" s="11"/>
      <c r="B164" s="100"/>
      <c r="C164" s="101" t="s">
        <v>179</v>
      </c>
      <c r="D164" s="116" t="s">
        <v>98</v>
      </c>
      <c r="E164" s="117"/>
      <c r="F164" s="118" t="s">
        <v>180</v>
      </c>
      <c r="G164" s="119" t="s">
        <v>78</v>
      </c>
      <c r="H164" s="120" t="n">
        <v>1</v>
      </c>
      <c r="I164" s="121"/>
      <c r="J164" s="122" t="n">
        <f aca="false">ROUND(I164*H164,2)</f>
        <v>0</v>
      </c>
      <c r="K164" s="123"/>
      <c r="L164" s="124"/>
      <c r="M164" s="125"/>
      <c r="N164" s="126"/>
      <c r="O164" s="111"/>
      <c r="P164" s="112"/>
      <c r="Q164" s="112"/>
      <c r="R164" s="112"/>
      <c r="S164" s="112"/>
      <c r="T164" s="113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114"/>
      <c r="AT164" s="114"/>
      <c r="AU164" s="114"/>
      <c r="AY164" s="3"/>
      <c r="BE164" s="115"/>
      <c r="BF164" s="115"/>
      <c r="BG164" s="115"/>
      <c r="BH164" s="115"/>
      <c r="BI164" s="115"/>
      <c r="BJ164" s="3"/>
      <c r="BK164" s="115"/>
      <c r="BL164" s="3"/>
      <c r="BM164" s="114"/>
    </row>
    <row r="165" s="14" customFormat="true" ht="33" hidden="false" customHeight="true" outlineLevel="0" collapsed="false">
      <c r="A165" s="11"/>
      <c r="B165" s="100"/>
      <c r="C165" s="101" t="s">
        <v>181</v>
      </c>
      <c r="D165" s="101" t="s">
        <v>76</v>
      </c>
      <c r="E165" s="102"/>
      <c r="F165" s="103" t="s">
        <v>182</v>
      </c>
      <c r="G165" s="104" t="s">
        <v>121</v>
      </c>
      <c r="H165" s="105" t="n">
        <v>1</v>
      </c>
      <c r="I165" s="106"/>
      <c r="J165" s="107" t="n">
        <f aca="false">ROUND(I165*H165,2)</f>
        <v>0</v>
      </c>
      <c r="K165" s="108"/>
      <c r="L165" s="12"/>
      <c r="M165" s="109"/>
      <c r="N165" s="110" t="s">
        <v>27</v>
      </c>
      <c r="O165" s="111"/>
      <c r="P165" s="112" t="n">
        <f aca="false">O165*H165</f>
        <v>0</v>
      </c>
      <c r="Q165" s="112" t="n">
        <v>0</v>
      </c>
      <c r="R165" s="112" t="n">
        <f aca="false">Q165*H165</f>
        <v>0</v>
      </c>
      <c r="S165" s="112" t="n">
        <v>0</v>
      </c>
      <c r="T165" s="113" t="n">
        <f aca="false">S165*H165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114" t="s">
        <v>104</v>
      </c>
      <c r="AT165" s="114" t="s">
        <v>76</v>
      </c>
      <c r="AU165" s="114" t="s">
        <v>80</v>
      </c>
      <c r="AY165" s="3" t="s">
        <v>73</v>
      </c>
      <c r="BE165" s="115" t="n">
        <f aca="false">IF(N165="základná",J165,0)</f>
        <v>0</v>
      </c>
      <c r="BF165" s="115" t="n">
        <f aca="false">IF(N165="znížená",J165,0)</f>
        <v>0</v>
      </c>
      <c r="BG165" s="115" t="n">
        <f aca="false">IF(N165="zákl. prenesená",J165,0)</f>
        <v>0</v>
      </c>
      <c r="BH165" s="115" t="n">
        <f aca="false">IF(N165="zníž. prenesená",J165,0)</f>
        <v>0</v>
      </c>
      <c r="BI165" s="115" t="n">
        <f aca="false">IF(N165="nulová",J165,0)</f>
        <v>0</v>
      </c>
      <c r="BJ165" s="3" t="s">
        <v>80</v>
      </c>
      <c r="BK165" s="115" t="n">
        <f aca="false">ROUND(I165*H165,2)</f>
        <v>0</v>
      </c>
      <c r="BL165" s="3" t="s">
        <v>104</v>
      </c>
      <c r="BM165" s="114" t="s">
        <v>183</v>
      </c>
    </row>
    <row r="166" s="14" customFormat="true" ht="24.15" hidden="false" customHeight="true" outlineLevel="0" collapsed="false">
      <c r="A166" s="11"/>
      <c r="B166" s="100"/>
      <c r="C166" s="101" t="s">
        <v>184</v>
      </c>
      <c r="D166" s="101" t="s">
        <v>76</v>
      </c>
      <c r="E166" s="102"/>
      <c r="F166" s="103" t="s">
        <v>185</v>
      </c>
      <c r="G166" s="104" t="s">
        <v>103</v>
      </c>
      <c r="H166" s="105" t="n">
        <v>800</v>
      </c>
      <c r="I166" s="106"/>
      <c r="J166" s="107" t="n">
        <f aca="false">ROUND(I166*H166,2)</f>
        <v>0</v>
      </c>
      <c r="K166" s="108"/>
      <c r="L166" s="12"/>
      <c r="M166" s="109"/>
      <c r="N166" s="110" t="s">
        <v>27</v>
      </c>
      <c r="O166" s="111"/>
      <c r="P166" s="112" t="n">
        <f aca="false">O166*H166</f>
        <v>0</v>
      </c>
      <c r="Q166" s="112" t="n">
        <v>0</v>
      </c>
      <c r="R166" s="112" t="n">
        <f aca="false">Q166*H166</f>
        <v>0</v>
      </c>
      <c r="S166" s="112" t="n">
        <v>0</v>
      </c>
      <c r="T166" s="113" t="n">
        <f aca="false">S166*H166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114" t="s">
        <v>104</v>
      </c>
      <c r="AT166" s="114" t="s">
        <v>76</v>
      </c>
      <c r="AU166" s="114" t="s">
        <v>80</v>
      </c>
      <c r="AY166" s="3" t="s">
        <v>73</v>
      </c>
      <c r="BE166" s="115" t="n">
        <f aca="false">IF(N166="základná",J166,0)</f>
        <v>0</v>
      </c>
      <c r="BF166" s="115" t="n">
        <f aca="false">IF(N166="znížená",J166,0)</f>
        <v>0</v>
      </c>
      <c r="BG166" s="115" t="n">
        <f aca="false">IF(N166="zákl. prenesená",J166,0)</f>
        <v>0</v>
      </c>
      <c r="BH166" s="115" t="n">
        <f aca="false">IF(N166="zníž. prenesená",J166,0)</f>
        <v>0</v>
      </c>
      <c r="BI166" s="115" t="n">
        <f aca="false">IF(N166="nulová",J166,0)</f>
        <v>0</v>
      </c>
      <c r="BJ166" s="3" t="s">
        <v>80</v>
      </c>
      <c r="BK166" s="115" t="n">
        <f aca="false">ROUND(I166*H166,2)</f>
        <v>0</v>
      </c>
      <c r="BL166" s="3" t="s">
        <v>104</v>
      </c>
      <c r="BM166" s="114" t="s">
        <v>186</v>
      </c>
    </row>
    <row r="167" s="14" customFormat="true" ht="21.75" hidden="false" customHeight="true" outlineLevel="0" collapsed="false">
      <c r="A167" s="11"/>
      <c r="B167" s="100"/>
      <c r="C167" s="101" t="s">
        <v>187</v>
      </c>
      <c r="D167" s="116" t="s">
        <v>98</v>
      </c>
      <c r="E167" s="117"/>
      <c r="F167" s="118" t="s">
        <v>188</v>
      </c>
      <c r="G167" s="119" t="s">
        <v>103</v>
      </c>
      <c r="H167" s="120" t="n">
        <v>800</v>
      </c>
      <c r="I167" s="121"/>
      <c r="J167" s="122" t="n">
        <f aca="false">ROUND(I167*H167,2)</f>
        <v>0</v>
      </c>
      <c r="K167" s="123"/>
      <c r="L167" s="124"/>
      <c r="M167" s="125"/>
      <c r="N167" s="126" t="s">
        <v>27</v>
      </c>
      <c r="O167" s="111"/>
      <c r="P167" s="112" t="n">
        <f aca="false">O167*H167</f>
        <v>0</v>
      </c>
      <c r="Q167" s="112" t="n">
        <v>0</v>
      </c>
      <c r="R167" s="112" t="n">
        <f aca="false">Q167*H167</f>
        <v>0</v>
      </c>
      <c r="S167" s="112" t="n">
        <v>0</v>
      </c>
      <c r="T167" s="113" t="n">
        <f aca="false">S167*H167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114" t="s">
        <v>107</v>
      </c>
      <c r="AT167" s="114" t="s">
        <v>98</v>
      </c>
      <c r="AU167" s="114" t="s">
        <v>80</v>
      </c>
      <c r="AY167" s="3" t="s">
        <v>73</v>
      </c>
      <c r="BE167" s="115" t="n">
        <f aca="false">IF(N167="základná",J167,0)</f>
        <v>0</v>
      </c>
      <c r="BF167" s="115" t="n">
        <f aca="false">IF(N167="znížená",J167,0)</f>
        <v>0</v>
      </c>
      <c r="BG167" s="115" t="n">
        <f aca="false">IF(N167="zákl. prenesená",J167,0)</f>
        <v>0</v>
      </c>
      <c r="BH167" s="115" t="n">
        <f aca="false">IF(N167="zníž. prenesená",J167,0)</f>
        <v>0</v>
      </c>
      <c r="BI167" s="115" t="n">
        <f aca="false">IF(N167="nulová",J167,0)</f>
        <v>0</v>
      </c>
      <c r="BJ167" s="3" t="s">
        <v>80</v>
      </c>
      <c r="BK167" s="115" t="n">
        <f aca="false">ROUND(I167*H167,2)</f>
        <v>0</v>
      </c>
      <c r="BL167" s="3" t="s">
        <v>104</v>
      </c>
      <c r="BM167" s="114" t="s">
        <v>189</v>
      </c>
    </row>
    <row r="168" s="14" customFormat="true" ht="21.75" hidden="false" customHeight="true" outlineLevel="0" collapsed="false">
      <c r="A168" s="11"/>
      <c r="B168" s="100"/>
      <c r="C168" s="101" t="s">
        <v>190</v>
      </c>
      <c r="D168" s="101" t="s">
        <v>76</v>
      </c>
      <c r="E168" s="102"/>
      <c r="F168" s="103" t="s">
        <v>191</v>
      </c>
      <c r="G168" s="104" t="s">
        <v>103</v>
      </c>
      <c r="H168" s="105" t="n">
        <v>40</v>
      </c>
      <c r="I168" s="106"/>
      <c r="J168" s="107" t="n">
        <f aca="false">ROUND(I168*H168,2)</f>
        <v>0</v>
      </c>
      <c r="K168" s="108"/>
      <c r="L168" s="12"/>
      <c r="M168" s="109"/>
      <c r="N168" s="110" t="s">
        <v>27</v>
      </c>
      <c r="O168" s="111"/>
      <c r="P168" s="112" t="n">
        <f aca="false">O168*H168</f>
        <v>0</v>
      </c>
      <c r="Q168" s="112" t="n">
        <v>0</v>
      </c>
      <c r="R168" s="112" t="n">
        <f aca="false">Q168*H168</f>
        <v>0</v>
      </c>
      <c r="S168" s="112" t="n">
        <v>0</v>
      </c>
      <c r="T168" s="113" t="n">
        <f aca="false">S168*H168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14" t="s">
        <v>104</v>
      </c>
      <c r="AT168" s="114" t="s">
        <v>76</v>
      </c>
      <c r="AU168" s="114" t="s">
        <v>80</v>
      </c>
      <c r="AY168" s="3" t="s">
        <v>73</v>
      </c>
      <c r="BE168" s="115" t="n">
        <f aca="false">IF(N168="základná",J168,0)</f>
        <v>0</v>
      </c>
      <c r="BF168" s="115" t="n">
        <f aca="false">IF(N168="znížená",J168,0)</f>
        <v>0</v>
      </c>
      <c r="BG168" s="115" t="n">
        <f aca="false">IF(N168="zákl. prenesená",J168,0)</f>
        <v>0</v>
      </c>
      <c r="BH168" s="115" t="n">
        <f aca="false">IF(N168="zníž. prenesená",J168,0)</f>
        <v>0</v>
      </c>
      <c r="BI168" s="115" t="n">
        <f aca="false">IF(N168="nulová",J168,0)</f>
        <v>0</v>
      </c>
      <c r="BJ168" s="3" t="s">
        <v>80</v>
      </c>
      <c r="BK168" s="115" t="n">
        <f aca="false">ROUND(I168*H168,2)</f>
        <v>0</v>
      </c>
      <c r="BL168" s="3" t="s">
        <v>104</v>
      </c>
      <c r="BM168" s="114" t="s">
        <v>192</v>
      </c>
    </row>
    <row r="169" s="14" customFormat="true" ht="16.5" hidden="false" customHeight="true" outlineLevel="0" collapsed="false">
      <c r="A169" s="11"/>
      <c r="B169" s="100"/>
      <c r="C169" s="101" t="s">
        <v>193</v>
      </c>
      <c r="D169" s="116" t="s">
        <v>98</v>
      </c>
      <c r="E169" s="117"/>
      <c r="F169" s="118" t="s">
        <v>194</v>
      </c>
      <c r="G169" s="119" t="s">
        <v>103</v>
      </c>
      <c r="H169" s="120" t="n">
        <v>40</v>
      </c>
      <c r="I169" s="121"/>
      <c r="J169" s="122" t="n">
        <f aca="false">ROUND(I169*H169,2)</f>
        <v>0</v>
      </c>
      <c r="K169" s="123"/>
      <c r="L169" s="124"/>
      <c r="M169" s="125"/>
      <c r="N169" s="126" t="s">
        <v>27</v>
      </c>
      <c r="O169" s="111"/>
      <c r="P169" s="112" t="n">
        <f aca="false">O169*H169</f>
        <v>0</v>
      </c>
      <c r="Q169" s="112" t="n">
        <v>0</v>
      </c>
      <c r="R169" s="112" t="n">
        <f aca="false">Q169*H169</f>
        <v>0</v>
      </c>
      <c r="S169" s="112" t="n">
        <v>0</v>
      </c>
      <c r="T169" s="113" t="n">
        <f aca="false">S169*H169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114" t="s">
        <v>107</v>
      </c>
      <c r="AT169" s="114" t="s">
        <v>98</v>
      </c>
      <c r="AU169" s="114" t="s">
        <v>80</v>
      </c>
      <c r="AY169" s="3" t="s">
        <v>73</v>
      </c>
      <c r="BE169" s="115" t="n">
        <f aca="false">IF(N169="základná",J169,0)</f>
        <v>0</v>
      </c>
      <c r="BF169" s="115" t="n">
        <f aca="false">IF(N169="znížená",J169,0)</f>
        <v>0</v>
      </c>
      <c r="BG169" s="115" t="n">
        <f aca="false">IF(N169="zákl. prenesená",J169,0)</f>
        <v>0</v>
      </c>
      <c r="BH169" s="115" t="n">
        <f aca="false">IF(N169="zníž. prenesená",J169,0)</f>
        <v>0</v>
      </c>
      <c r="BI169" s="115" t="n">
        <f aca="false">IF(N169="nulová",J169,0)</f>
        <v>0</v>
      </c>
      <c r="BJ169" s="3" t="s">
        <v>80</v>
      </c>
      <c r="BK169" s="115" t="n">
        <f aca="false">ROUND(I169*H169,2)</f>
        <v>0</v>
      </c>
      <c r="BL169" s="3" t="s">
        <v>104</v>
      </c>
      <c r="BM169" s="114" t="s">
        <v>195</v>
      </c>
    </row>
    <row r="170" s="14" customFormat="true" ht="24.15" hidden="false" customHeight="true" outlineLevel="0" collapsed="false">
      <c r="A170" s="11"/>
      <c r="B170" s="100"/>
      <c r="C170" s="101" t="s">
        <v>196</v>
      </c>
      <c r="D170" s="101" t="s">
        <v>76</v>
      </c>
      <c r="E170" s="102"/>
      <c r="F170" s="103" t="s">
        <v>197</v>
      </c>
      <c r="G170" s="104" t="s">
        <v>103</v>
      </c>
      <c r="H170" s="105" t="n">
        <v>50</v>
      </c>
      <c r="I170" s="106"/>
      <c r="J170" s="107" t="n">
        <f aca="false">ROUND(I170*H170,2)</f>
        <v>0</v>
      </c>
      <c r="K170" s="108"/>
      <c r="L170" s="12"/>
      <c r="M170" s="109"/>
      <c r="N170" s="110" t="s">
        <v>27</v>
      </c>
      <c r="O170" s="111"/>
      <c r="P170" s="112" t="n">
        <f aca="false">O170*H170</f>
        <v>0</v>
      </c>
      <c r="Q170" s="112" t="n">
        <v>0</v>
      </c>
      <c r="R170" s="112" t="n">
        <f aca="false">Q170*H170</f>
        <v>0</v>
      </c>
      <c r="S170" s="112" t="n">
        <v>0</v>
      </c>
      <c r="T170" s="113" t="n">
        <f aca="false">S170*H170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114" t="s">
        <v>104</v>
      </c>
      <c r="AT170" s="114" t="s">
        <v>76</v>
      </c>
      <c r="AU170" s="114" t="s">
        <v>80</v>
      </c>
      <c r="AY170" s="3" t="s">
        <v>73</v>
      </c>
      <c r="BE170" s="115" t="n">
        <f aca="false">IF(N170="základná",J170,0)</f>
        <v>0</v>
      </c>
      <c r="BF170" s="115" t="n">
        <f aca="false">IF(N170="znížená",J170,0)</f>
        <v>0</v>
      </c>
      <c r="BG170" s="115" t="n">
        <f aca="false">IF(N170="zákl. prenesená",J170,0)</f>
        <v>0</v>
      </c>
      <c r="BH170" s="115" t="n">
        <f aca="false">IF(N170="zníž. prenesená",J170,0)</f>
        <v>0</v>
      </c>
      <c r="BI170" s="115" t="n">
        <f aca="false">IF(N170="nulová",J170,0)</f>
        <v>0</v>
      </c>
      <c r="BJ170" s="3" t="s">
        <v>80</v>
      </c>
      <c r="BK170" s="115" t="n">
        <f aca="false">ROUND(I170*H170,2)</f>
        <v>0</v>
      </c>
      <c r="BL170" s="3" t="s">
        <v>104</v>
      </c>
      <c r="BM170" s="114" t="s">
        <v>198</v>
      </c>
    </row>
    <row r="171" s="14" customFormat="true" ht="16.5" hidden="false" customHeight="true" outlineLevel="0" collapsed="false">
      <c r="A171" s="11"/>
      <c r="B171" s="100"/>
      <c r="C171" s="101" t="s">
        <v>199</v>
      </c>
      <c r="D171" s="116" t="s">
        <v>98</v>
      </c>
      <c r="E171" s="117"/>
      <c r="F171" s="118" t="s">
        <v>200</v>
      </c>
      <c r="G171" s="119" t="s">
        <v>103</v>
      </c>
      <c r="H171" s="120" t="n">
        <v>50</v>
      </c>
      <c r="I171" s="121"/>
      <c r="J171" s="122" t="n">
        <f aca="false">ROUND(I171*H171,2)</f>
        <v>0</v>
      </c>
      <c r="K171" s="123"/>
      <c r="L171" s="124"/>
      <c r="M171" s="125"/>
      <c r="N171" s="126" t="s">
        <v>27</v>
      </c>
      <c r="O171" s="111"/>
      <c r="P171" s="112" t="n">
        <f aca="false">O171*H171</f>
        <v>0</v>
      </c>
      <c r="Q171" s="112" t="n">
        <v>0</v>
      </c>
      <c r="R171" s="112" t="n">
        <f aca="false">Q171*H171</f>
        <v>0</v>
      </c>
      <c r="S171" s="112" t="n">
        <v>0</v>
      </c>
      <c r="T171" s="113" t="n">
        <f aca="false">S171*H171</f>
        <v>0</v>
      </c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R171" s="114" t="s">
        <v>107</v>
      </c>
      <c r="AT171" s="114" t="s">
        <v>98</v>
      </c>
      <c r="AU171" s="114" t="s">
        <v>80</v>
      </c>
      <c r="AY171" s="3" t="s">
        <v>73</v>
      </c>
      <c r="BE171" s="115" t="n">
        <f aca="false">IF(N171="základná",J171,0)</f>
        <v>0</v>
      </c>
      <c r="BF171" s="115" t="n">
        <f aca="false">IF(N171="znížená",J171,0)</f>
        <v>0</v>
      </c>
      <c r="BG171" s="115" t="n">
        <f aca="false">IF(N171="zákl. prenesená",J171,0)</f>
        <v>0</v>
      </c>
      <c r="BH171" s="115" t="n">
        <f aca="false">IF(N171="zníž. prenesená",J171,0)</f>
        <v>0</v>
      </c>
      <c r="BI171" s="115" t="n">
        <f aca="false">IF(N171="nulová",J171,0)</f>
        <v>0</v>
      </c>
      <c r="BJ171" s="3" t="s">
        <v>80</v>
      </c>
      <c r="BK171" s="115" t="n">
        <f aca="false">ROUND(I171*H171,2)</f>
        <v>0</v>
      </c>
      <c r="BL171" s="3" t="s">
        <v>104</v>
      </c>
      <c r="BM171" s="114" t="s">
        <v>201</v>
      </c>
    </row>
    <row r="172" s="14" customFormat="true" ht="24.15" hidden="false" customHeight="true" outlineLevel="0" collapsed="false">
      <c r="A172" s="11"/>
      <c r="B172" s="100"/>
      <c r="C172" s="101" t="s">
        <v>202</v>
      </c>
      <c r="D172" s="101" t="s">
        <v>76</v>
      </c>
      <c r="E172" s="102"/>
      <c r="F172" s="103" t="s">
        <v>203</v>
      </c>
      <c r="G172" s="104" t="s">
        <v>103</v>
      </c>
      <c r="H172" s="105" t="n">
        <v>50</v>
      </c>
      <c r="I172" s="106"/>
      <c r="J172" s="107" t="n">
        <f aca="false">ROUND(I172*H172,2)</f>
        <v>0</v>
      </c>
      <c r="K172" s="108"/>
      <c r="L172" s="12"/>
      <c r="M172" s="109"/>
      <c r="N172" s="110" t="s">
        <v>27</v>
      </c>
      <c r="O172" s="111"/>
      <c r="P172" s="112" t="n">
        <f aca="false">O172*H172</f>
        <v>0</v>
      </c>
      <c r="Q172" s="112" t="n">
        <v>0</v>
      </c>
      <c r="R172" s="112" t="n">
        <f aca="false">Q172*H172</f>
        <v>0</v>
      </c>
      <c r="S172" s="112" t="n">
        <v>0</v>
      </c>
      <c r="T172" s="113" t="n">
        <f aca="false">S172*H172</f>
        <v>0</v>
      </c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R172" s="114" t="s">
        <v>104</v>
      </c>
      <c r="AT172" s="114" t="s">
        <v>76</v>
      </c>
      <c r="AU172" s="114" t="s">
        <v>80</v>
      </c>
      <c r="AY172" s="3" t="s">
        <v>73</v>
      </c>
      <c r="BE172" s="115" t="n">
        <f aca="false">IF(N172="základná",J172,0)</f>
        <v>0</v>
      </c>
      <c r="BF172" s="115" t="n">
        <f aca="false">IF(N172="znížená",J172,0)</f>
        <v>0</v>
      </c>
      <c r="BG172" s="115" t="n">
        <f aca="false">IF(N172="zákl. prenesená",J172,0)</f>
        <v>0</v>
      </c>
      <c r="BH172" s="115" t="n">
        <f aca="false">IF(N172="zníž. prenesená",J172,0)</f>
        <v>0</v>
      </c>
      <c r="BI172" s="115" t="n">
        <f aca="false">IF(N172="nulová",J172,0)</f>
        <v>0</v>
      </c>
      <c r="BJ172" s="3" t="s">
        <v>80</v>
      </c>
      <c r="BK172" s="115" t="n">
        <f aca="false">ROUND(I172*H172,2)</f>
        <v>0</v>
      </c>
      <c r="BL172" s="3" t="s">
        <v>104</v>
      </c>
      <c r="BM172" s="114" t="s">
        <v>204</v>
      </c>
    </row>
    <row r="173" s="14" customFormat="true" ht="16.5" hidden="false" customHeight="true" outlineLevel="0" collapsed="false">
      <c r="A173" s="11"/>
      <c r="B173" s="100"/>
      <c r="C173" s="101" t="s">
        <v>205</v>
      </c>
      <c r="D173" s="116" t="s">
        <v>98</v>
      </c>
      <c r="E173" s="117"/>
      <c r="F173" s="118" t="s">
        <v>206</v>
      </c>
      <c r="G173" s="119" t="s">
        <v>103</v>
      </c>
      <c r="H173" s="120" t="n">
        <v>50</v>
      </c>
      <c r="I173" s="121"/>
      <c r="J173" s="122" t="n">
        <f aca="false">ROUND(I173*H173,2)</f>
        <v>0</v>
      </c>
      <c r="K173" s="123"/>
      <c r="L173" s="124"/>
      <c r="M173" s="125"/>
      <c r="N173" s="126" t="s">
        <v>27</v>
      </c>
      <c r="O173" s="111"/>
      <c r="P173" s="112" t="n">
        <f aca="false">O173*H173</f>
        <v>0</v>
      </c>
      <c r="Q173" s="112" t="n">
        <v>0</v>
      </c>
      <c r="R173" s="112" t="n">
        <f aca="false">Q173*H173</f>
        <v>0</v>
      </c>
      <c r="S173" s="112" t="n">
        <v>0</v>
      </c>
      <c r="T173" s="113" t="n">
        <f aca="false">S173*H173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114" t="s">
        <v>107</v>
      </c>
      <c r="AT173" s="114" t="s">
        <v>98</v>
      </c>
      <c r="AU173" s="114" t="s">
        <v>80</v>
      </c>
      <c r="AY173" s="3" t="s">
        <v>73</v>
      </c>
      <c r="BE173" s="115" t="n">
        <f aca="false">IF(N173="základná",J173,0)</f>
        <v>0</v>
      </c>
      <c r="BF173" s="115" t="n">
        <f aca="false">IF(N173="znížená",J173,0)</f>
        <v>0</v>
      </c>
      <c r="BG173" s="115" t="n">
        <f aca="false">IF(N173="zákl. prenesená",J173,0)</f>
        <v>0</v>
      </c>
      <c r="BH173" s="115" t="n">
        <f aca="false">IF(N173="zníž. prenesená",J173,0)</f>
        <v>0</v>
      </c>
      <c r="BI173" s="115" t="n">
        <f aca="false">IF(N173="nulová",J173,0)</f>
        <v>0</v>
      </c>
      <c r="BJ173" s="3" t="s">
        <v>80</v>
      </c>
      <c r="BK173" s="115" t="n">
        <f aca="false">ROUND(I173*H173,2)</f>
        <v>0</v>
      </c>
      <c r="BL173" s="3" t="s">
        <v>104</v>
      </c>
      <c r="BM173" s="114" t="s">
        <v>207</v>
      </c>
    </row>
    <row r="174" s="14" customFormat="true" ht="16.5" hidden="false" customHeight="true" outlineLevel="0" collapsed="false">
      <c r="A174" s="11"/>
      <c r="B174" s="100"/>
      <c r="C174" s="101" t="s">
        <v>208</v>
      </c>
      <c r="D174" s="101" t="s">
        <v>76</v>
      </c>
      <c r="E174" s="102"/>
      <c r="F174" s="103" t="s">
        <v>209</v>
      </c>
      <c r="G174" s="104" t="s">
        <v>78</v>
      </c>
      <c r="H174" s="105" t="n">
        <v>1</v>
      </c>
      <c r="I174" s="106"/>
      <c r="J174" s="107" t="n">
        <f aca="false">ROUND(I174*H174,2)</f>
        <v>0</v>
      </c>
      <c r="K174" s="108"/>
      <c r="L174" s="12"/>
      <c r="M174" s="109"/>
      <c r="N174" s="110" t="s">
        <v>27</v>
      </c>
      <c r="O174" s="111"/>
      <c r="P174" s="112" t="n">
        <f aca="false">O174*H174</f>
        <v>0</v>
      </c>
      <c r="Q174" s="112" t="n">
        <v>0</v>
      </c>
      <c r="R174" s="112" t="n">
        <f aca="false">Q174*H174</f>
        <v>0</v>
      </c>
      <c r="S174" s="112" t="n">
        <v>0</v>
      </c>
      <c r="T174" s="113" t="n">
        <f aca="false">S174*H174</f>
        <v>0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R174" s="114" t="s">
        <v>104</v>
      </c>
      <c r="AT174" s="114" t="s">
        <v>76</v>
      </c>
      <c r="AU174" s="114" t="s">
        <v>80</v>
      </c>
      <c r="AY174" s="3" t="s">
        <v>73</v>
      </c>
      <c r="BE174" s="115" t="n">
        <f aca="false">IF(N174="základná",J174,0)</f>
        <v>0</v>
      </c>
      <c r="BF174" s="115" t="n">
        <f aca="false">IF(N174="znížená",J174,0)</f>
        <v>0</v>
      </c>
      <c r="BG174" s="115" t="n">
        <f aca="false">IF(N174="zákl. prenesená",J174,0)</f>
        <v>0</v>
      </c>
      <c r="BH174" s="115" t="n">
        <f aca="false">IF(N174="zníž. prenesená",J174,0)</f>
        <v>0</v>
      </c>
      <c r="BI174" s="115" t="n">
        <f aca="false">IF(N174="nulová",J174,0)</f>
        <v>0</v>
      </c>
      <c r="BJ174" s="3" t="s">
        <v>80</v>
      </c>
      <c r="BK174" s="115" t="n">
        <f aca="false">ROUND(I174*H174,2)</f>
        <v>0</v>
      </c>
      <c r="BL174" s="3" t="s">
        <v>104</v>
      </c>
      <c r="BM174" s="114" t="s">
        <v>210</v>
      </c>
    </row>
    <row r="175" s="14" customFormat="true" ht="16.5" hidden="false" customHeight="true" outlineLevel="0" collapsed="false">
      <c r="A175" s="11"/>
      <c r="B175" s="100"/>
      <c r="C175" s="101" t="s">
        <v>211</v>
      </c>
      <c r="D175" s="101" t="s">
        <v>76</v>
      </c>
      <c r="E175" s="102"/>
      <c r="F175" s="103" t="s">
        <v>212</v>
      </c>
      <c r="G175" s="104" t="s">
        <v>78</v>
      </c>
      <c r="H175" s="105" t="n">
        <v>1</v>
      </c>
      <c r="I175" s="106"/>
      <c r="J175" s="107" t="n">
        <f aca="false">ROUND(I175*H175,2)</f>
        <v>0</v>
      </c>
      <c r="K175" s="108"/>
      <c r="L175" s="12"/>
      <c r="M175" s="109"/>
      <c r="N175" s="110"/>
      <c r="O175" s="111"/>
      <c r="P175" s="112"/>
      <c r="Q175" s="112"/>
      <c r="R175" s="112"/>
      <c r="S175" s="112"/>
      <c r="T175" s="113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R175" s="114"/>
      <c r="AT175" s="114"/>
      <c r="AU175" s="114"/>
      <c r="AY175" s="3"/>
      <c r="BE175" s="115"/>
      <c r="BF175" s="115"/>
      <c r="BG175" s="115"/>
      <c r="BH175" s="115"/>
      <c r="BI175" s="115"/>
      <c r="BJ175" s="3"/>
      <c r="BK175" s="115"/>
      <c r="BL175" s="3"/>
      <c r="BM175" s="114"/>
    </row>
    <row r="176" s="14" customFormat="true" ht="24.15" hidden="false" customHeight="true" outlineLevel="0" collapsed="false">
      <c r="A176" s="11"/>
      <c r="B176" s="100"/>
      <c r="C176" s="101" t="s">
        <v>213</v>
      </c>
      <c r="D176" s="127" t="s">
        <v>98</v>
      </c>
      <c r="E176" s="102"/>
      <c r="F176" s="128" t="s">
        <v>214</v>
      </c>
      <c r="G176" s="104" t="s">
        <v>78</v>
      </c>
      <c r="H176" s="105" t="n">
        <v>1</v>
      </c>
      <c r="I176" s="106"/>
      <c r="J176" s="107" t="n">
        <f aca="false">ROUND(I176*H176,2)</f>
        <v>0</v>
      </c>
      <c r="K176" s="108"/>
      <c r="L176" s="12"/>
      <c r="M176" s="109"/>
      <c r="N176" s="110" t="s">
        <v>27</v>
      </c>
      <c r="O176" s="111"/>
      <c r="P176" s="112" t="n">
        <f aca="false">O176*H176</f>
        <v>0</v>
      </c>
      <c r="Q176" s="112" t="n">
        <v>0</v>
      </c>
      <c r="R176" s="112" t="n">
        <f aca="false">Q176*H176</f>
        <v>0</v>
      </c>
      <c r="S176" s="112" t="n">
        <v>0</v>
      </c>
      <c r="T176" s="113" t="n">
        <f aca="false">S176*H176</f>
        <v>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R176" s="114" t="s">
        <v>104</v>
      </c>
      <c r="AT176" s="114" t="s">
        <v>76</v>
      </c>
      <c r="AU176" s="114" t="s">
        <v>80</v>
      </c>
      <c r="AY176" s="3" t="s">
        <v>73</v>
      </c>
      <c r="BE176" s="115" t="n">
        <f aca="false">IF(N176="základná",J176,0)</f>
        <v>0</v>
      </c>
      <c r="BF176" s="115" t="n">
        <f aca="false">IF(N176="znížená",J176,0)</f>
        <v>0</v>
      </c>
      <c r="BG176" s="115" t="n">
        <f aca="false">IF(N176="zákl. prenesená",J176,0)</f>
        <v>0</v>
      </c>
      <c r="BH176" s="115" t="n">
        <f aca="false">IF(N176="zníž. prenesená",J176,0)</f>
        <v>0</v>
      </c>
      <c r="BI176" s="115" t="n">
        <f aca="false">IF(N176="nulová",J176,0)</f>
        <v>0</v>
      </c>
      <c r="BJ176" s="3" t="s">
        <v>80</v>
      </c>
      <c r="BK176" s="115" t="n">
        <f aca="false">ROUND(I176*H176,2)</f>
        <v>0</v>
      </c>
      <c r="BL176" s="3" t="s">
        <v>104</v>
      </c>
      <c r="BM176" s="114" t="s">
        <v>215</v>
      </c>
    </row>
    <row r="177" s="14" customFormat="true" ht="16.5" hidden="false" customHeight="true" outlineLevel="0" collapsed="false">
      <c r="A177" s="11"/>
      <c r="B177" s="100"/>
      <c r="C177" s="101" t="s">
        <v>122</v>
      </c>
      <c r="D177" s="101" t="s">
        <v>76</v>
      </c>
      <c r="E177" s="102"/>
      <c r="F177" s="103" t="s">
        <v>216</v>
      </c>
      <c r="G177" s="104" t="s">
        <v>217</v>
      </c>
      <c r="H177" s="105" t="n">
        <v>1</v>
      </c>
      <c r="I177" s="106"/>
      <c r="J177" s="107" t="n">
        <f aca="false">ROUND(I177*H177,2)</f>
        <v>0</v>
      </c>
      <c r="K177" s="108"/>
      <c r="L177" s="12"/>
      <c r="M177" s="109"/>
      <c r="N177" s="110" t="s">
        <v>27</v>
      </c>
      <c r="O177" s="111"/>
      <c r="P177" s="112" t="n">
        <f aca="false">O177*H177</f>
        <v>0</v>
      </c>
      <c r="Q177" s="112" t="n">
        <v>0</v>
      </c>
      <c r="R177" s="112" t="n">
        <f aca="false">Q177*H177</f>
        <v>0</v>
      </c>
      <c r="S177" s="112" t="n">
        <v>0</v>
      </c>
      <c r="T177" s="113" t="n">
        <f aca="false">S177*H177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114" t="s">
        <v>104</v>
      </c>
      <c r="AT177" s="114" t="s">
        <v>76</v>
      </c>
      <c r="AU177" s="114" t="s">
        <v>80</v>
      </c>
      <c r="AY177" s="3" t="s">
        <v>73</v>
      </c>
      <c r="BE177" s="115" t="n">
        <f aca="false">IF(N177="základná",J177,0)</f>
        <v>0</v>
      </c>
      <c r="BF177" s="115" t="n">
        <f aca="false">IF(N177="znížená",J177,0)</f>
        <v>0</v>
      </c>
      <c r="BG177" s="115" t="n">
        <f aca="false">IF(N177="zákl. prenesená",J177,0)</f>
        <v>0</v>
      </c>
      <c r="BH177" s="115" t="n">
        <f aca="false">IF(N177="zníž. prenesená",J177,0)</f>
        <v>0</v>
      </c>
      <c r="BI177" s="115" t="n">
        <f aca="false">IF(N177="nulová",J177,0)</f>
        <v>0</v>
      </c>
      <c r="BJ177" s="3" t="s">
        <v>80</v>
      </c>
      <c r="BK177" s="115" t="n">
        <f aca="false">ROUND(I177*H177,2)</f>
        <v>0</v>
      </c>
      <c r="BL177" s="3" t="s">
        <v>104</v>
      </c>
      <c r="BM177" s="114" t="s">
        <v>218</v>
      </c>
    </row>
    <row r="178" s="14" customFormat="true" ht="24.15" hidden="false" customHeight="true" outlineLevel="0" collapsed="false">
      <c r="A178" s="11"/>
      <c r="B178" s="100"/>
      <c r="C178" s="101" t="s">
        <v>219</v>
      </c>
      <c r="D178" s="101" t="s">
        <v>76</v>
      </c>
      <c r="E178" s="102"/>
      <c r="F178" s="103" t="s">
        <v>220</v>
      </c>
      <c r="G178" s="104" t="s">
        <v>217</v>
      </c>
      <c r="H178" s="105" t="n">
        <v>1</v>
      </c>
      <c r="I178" s="106"/>
      <c r="J178" s="107" t="n">
        <f aca="false">ROUND(I178*H178,2)</f>
        <v>0</v>
      </c>
      <c r="K178" s="108"/>
      <c r="L178" s="12"/>
      <c r="M178" s="109"/>
      <c r="N178" s="110" t="s">
        <v>27</v>
      </c>
      <c r="O178" s="111"/>
      <c r="P178" s="112" t="n">
        <f aca="false">O178*H178</f>
        <v>0</v>
      </c>
      <c r="Q178" s="112" t="n">
        <v>0</v>
      </c>
      <c r="R178" s="112" t="n">
        <f aca="false">Q178*H178</f>
        <v>0</v>
      </c>
      <c r="S178" s="112" t="n">
        <v>0</v>
      </c>
      <c r="T178" s="113" t="n">
        <f aca="false">S178*H178</f>
        <v>0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114" t="s">
        <v>104</v>
      </c>
      <c r="AT178" s="114" t="s">
        <v>76</v>
      </c>
      <c r="AU178" s="114" t="s">
        <v>80</v>
      </c>
      <c r="AY178" s="3" t="s">
        <v>73</v>
      </c>
      <c r="BE178" s="115" t="n">
        <f aca="false">IF(N178="základná",J178,0)</f>
        <v>0</v>
      </c>
      <c r="BF178" s="115" t="n">
        <f aca="false">IF(N178="znížená",J178,0)</f>
        <v>0</v>
      </c>
      <c r="BG178" s="115" t="n">
        <f aca="false">IF(N178="zákl. prenesená",J178,0)</f>
        <v>0</v>
      </c>
      <c r="BH178" s="115" t="n">
        <f aca="false">IF(N178="zníž. prenesená",J178,0)</f>
        <v>0</v>
      </c>
      <c r="BI178" s="115" t="n">
        <f aca="false">IF(N178="nulová",J178,0)</f>
        <v>0</v>
      </c>
      <c r="BJ178" s="3" t="s">
        <v>80</v>
      </c>
      <c r="BK178" s="115" t="n">
        <f aca="false">ROUND(I178*H178,2)</f>
        <v>0</v>
      </c>
      <c r="BL178" s="3" t="s">
        <v>104</v>
      </c>
      <c r="BM178" s="114" t="s">
        <v>221</v>
      </c>
    </row>
    <row r="179" s="14" customFormat="true" ht="24.15" hidden="false" customHeight="true" outlineLevel="0" collapsed="false">
      <c r="A179" s="11"/>
      <c r="B179" s="100"/>
      <c r="C179" s="101" t="s">
        <v>124</v>
      </c>
      <c r="D179" s="101" t="s">
        <v>76</v>
      </c>
      <c r="E179" s="102"/>
      <c r="F179" s="103" t="s">
        <v>222</v>
      </c>
      <c r="G179" s="104" t="s">
        <v>217</v>
      </c>
      <c r="H179" s="105" t="n">
        <v>1</v>
      </c>
      <c r="I179" s="106"/>
      <c r="J179" s="107" t="n">
        <f aca="false">ROUND(I179*H179,2)</f>
        <v>0</v>
      </c>
      <c r="K179" s="108"/>
      <c r="L179" s="12"/>
      <c r="M179" s="109"/>
      <c r="N179" s="110" t="s">
        <v>27</v>
      </c>
      <c r="O179" s="111"/>
      <c r="P179" s="112" t="n">
        <f aca="false">O179*H179</f>
        <v>0</v>
      </c>
      <c r="Q179" s="112" t="n">
        <v>0</v>
      </c>
      <c r="R179" s="112" t="n">
        <f aca="false">Q179*H179</f>
        <v>0</v>
      </c>
      <c r="S179" s="112" t="n">
        <v>0</v>
      </c>
      <c r="T179" s="113" t="n">
        <f aca="false">S179*H179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114" t="s">
        <v>104</v>
      </c>
      <c r="AT179" s="114" t="s">
        <v>76</v>
      </c>
      <c r="AU179" s="114" t="s">
        <v>80</v>
      </c>
      <c r="AY179" s="3" t="s">
        <v>73</v>
      </c>
      <c r="BE179" s="115" t="n">
        <f aca="false">IF(N179="základná",J179,0)</f>
        <v>0</v>
      </c>
      <c r="BF179" s="115" t="n">
        <f aca="false">IF(N179="znížená",J179,0)</f>
        <v>0</v>
      </c>
      <c r="BG179" s="115" t="n">
        <f aca="false">IF(N179="zákl. prenesená",J179,0)</f>
        <v>0</v>
      </c>
      <c r="BH179" s="115" t="n">
        <f aca="false">IF(N179="zníž. prenesená",J179,0)</f>
        <v>0</v>
      </c>
      <c r="BI179" s="115" t="n">
        <f aca="false">IF(N179="nulová",J179,0)</f>
        <v>0</v>
      </c>
      <c r="BJ179" s="3" t="s">
        <v>80</v>
      </c>
      <c r="BK179" s="115" t="n">
        <f aca="false">ROUND(I179*H179,2)</f>
        <v>0</v>
      </c>
      <c r="BL179" s="3" t="s">
        <v>104</v>
      </c>
      <c r="BM179" s="114" t="s">
        <v>223</v>
      </c>
    </row>
    <row r="180" s="14" customFormat="true" ht="24.15" hidden="false" customHeight="true" outlineLevel="0" collapsed="false">
      <c r="A180" s="11"/>
      <c r="B180" s="100"/>
      <c r="C180" s="101" t="s">
        <v>224</v>
      </c>
      <c r="D180" s="101" t="s">
        <v>76</v>
      </c>
      <c r="E180" s="102"/>
      <c r="F180" s="103" t="s">
        <v>225</v>
      </c>
      <c r="G180" s="104" t="s">
        <v>217</v>
      </c>
      <c r="H180" s="105" t="n">
        <v>1</v>
      </c>
      <c r="I180" s="106"/>
      <c r="J180" s="107" t="n">
        <f aca="false">ROUND(I180*H180,2)</f>
        <v>0</v>
      </c>
      <c r="K180" s="108"/>
      <c r="L180" s="12"/>
      <c r="M180" s="109"/>
      <c r="N180" s="110" t="s">
        <v>27</v>
      </c>
      <c r="O180" s="111"/>
      <c r="P180" s="112" t="n">
        <f aca="false">O180*H180</f>
        <v>0</v>
      </c>
      <c r="Q180" s="112" t="n">
        <v>0</v>
      </c>
      <c r="R180" s="112" t="n">
        <f aca="false">Q180*H180</f>
        <v>0</v>
      </c>
      <c r="S180" s="112" t="n">
        <v>0</v>
      </c>
      <c r="T180" s="113" t="n">
        <f aca="false">S180*H180</f>
        <v>0</v>
      </c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R180" s="114" t="s">
        <v>104</v>
      </c>
      <c r="AT180" s="114" t="s">
        <v>76</v>
      </c>
      <c r="AU180" s="114" t="s">
        <v>80</v>
      </c>
      <c r="AY180" s="3" t="s">
        <v>73</v>
      </c>
      <c r="BE180" s="115" t="n">
        <f aca="false">IF(N180="základná",J180,0)</f>
        <v>0</v>
      </c>
      <c r="BF180" s="115" t="n">
        <f aca="false">IF(N180="znížená",J180,0)</f>
        <v>0</v>
      </c>
      <c r="BG180" s="115" t="n">
        <f aca="false">IF(N180="zákl. prenesená",J180,0)</f>
        <v>0</v>
      </c>
      <c r="BH180" s="115" t="n">
        <f aca="false">IF(N180="zníž. prenesená",J180,0)</f>
        <v>0</v>
      </c>
      <c r="BI180" s="115" t="n">
        <f aca="false">IF(N180="nulová",J180,0)</f>
        <v>0</v>
      </c>
      <c r="BJ180" s="3" t="s">
        <v>80</v>
      </c>
      <c r="BK180" s="115" t="n">
        <f aca="false">ROUND(I180*H180,2)</f>
        <v>0</v>
      </c>
      <c r="BL180" s="3" t="s">
        <v>104</v>
      </c>
      <c r="BM180" s="114" t="s">
        <v>226</v>
      </c>
    </row>
    <row r="181" s="14" customFormat="true" ht="24.15" hidden="false" customHeight="true" outlineLevel="0" collapsed="false">
      <c r="A181" s="11"/>
      <c r="B181" s="100"/>
      <c r="C181" s="101" t="s">
        <v>127</v>
      </c>
      <c r="D181" s="101" t="s">
        <v>76</v>
      </c>
      <c r="E181" s="102"/>
      <c r="F181" s="103" t="s">
        <v>227</v>
      </c>
      <c r="G181" s="104" t="s">
        <v>217</v>
      </c>
      <c r="H181" s="105" t="n">
        <v>1</v>
      </c>
      <c r="I181" s="106"/>
      <c r="J181" s="107" t="n">
        <f aca="false">ROUND(I181*H181,2)</f>
        <v>0</v>
      </c>
      <c r="K181" s="108"/>
      <c r="L181" s="12"/>
      <c r="M181" s="109"/>
      <c r="N181" s="110" t="s">
        <v>27</v>
      </c>
      <c r="O181" s="111"/>
      <c r="P181" s="112" t="n">
        <f aca="false">O181*H181</f>
        <v>0</v>
      </c>
      <c r="Q181" s="112" t="n">
        <v>0</v>
      </c>
      <c r="R181" s="112" t="n">
        <f aca="false">Q181*H181</f>
        <v>0</v>
      </c>
      <c r="S181" s="112" t="n">
        <v>0</v>
      </c>
      <c r="T181" s="113" t="n">
        <f aca="false">S181*H181</f>
        <v>0</v>
      </c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R181" s="114" t="s">
        <v>104</v>
      </c>
      <c r="AT181" s="114" t="s">
        <v>76</v>
      </c>
      <c r="AU181" s="114" t="s">
        <v>80</v>
      </c>
      <c r="AY181" s="3" t="s">
        <v>73</v>
      </c>
      <c r="BE181" s="115" t="n">
        <f aca="false">IF(N181="základná",J181,0)</f>
        <v>0</v>
      </c>
      <c r="BF181" s="115" t="n">
        <f aca="false">IF(N181="znížená",J181,0)</f>
        <v>0</v>
      </c>
      <c r="BG181" s="115" t="n">
        <f aca="false">IF(N181="zákl. prenesená",J181,0)</f>
        <v>0</v>
      </c>
      <c r="BH181" s="115" t="n">
        <f aca="false">IF(N181="zníž. prenesená",J181,0)</f>
        <v>0</v>
      </c>
      <c r="BI181" s="115" t="n">
        <f aca="false">IF(N181="nulová",J181,0)</f>
        <v>0</v>
      </c>
      <c r="BJ181" s="3" t="s">
        <v>80</v>
      </c>
      <c r="BK181" s="115" t="n">
        <f aca="false">ROUND(I181*H181,2)</f>
        <v>0</v>
      </c>
      <c r="BL181" s="3" t="s">
        <v>104</v>
      </c>
      <c r="BM181" s="114" t="s">
        <v>228</v>
      </c>
    </row>
    <row r="182" s="86" customFormat="true" ht="22.8" hidden="false" customHeight="true" outlineLevel="0" collapsed="false">
      <c r="B182" s="87"/>
      <c r="D182" s="88" t="s">
        <v>69</v>
      </c>
      <c r="E182" s="98" t="s">
        <v>229</v>
      </c>
      <c r="F182" s="98" t="s">
        <v>230</v>
      </c>
      <c r="I182" s="90"/>
      <c r="J182" s="99" t="n">
        <f aca="false">BK182</f>
        <v>0</v>
      </c>
      <c r="L182" s="87"/>
      <c r="M182" s="92"/>
      <c r="N182" s="93"/>
      <c r="O182" s="93"/>
      <c r="P182" s="94" t="n">
        <f aca="false">SUM(P183:P184)</f>
        <v>0</v>
      </c>
      <c r="Q182" s="93"/>
      <c r="R182" s="94" t="n">
        <f aca="false">SUM(R183:R184)</f>
        <v>0</v>
      </c>
      <c r="S182" s="93"/>
      <c r="T182" s="95" t="n">
        <f aca="false">SUM(T183:T184)</f>
        <v>0</v>
      </c>
      <c r="AR182" s="88" t="s">
        <v>83</v>
      </c>
      <c r="AT182" s="96" t="s">
        <v>69</v>
      </c>
      <c r="AU182" s="96" t="s">
        <v>72</v>
      </c>
      <c r="AY182" s="88" t="s">
        <v>73</v>
      </c>
      <c r="BK182" s="97" t="n">
        <f aca="false">SUM(BK183:BK184)</f>
        <v>0</v>
      </c>
    </row>
    <row r="183" s="14" customFormat="true" ht="33" hidden="false" customHeight="true" outlineLevel="0" collapsed="false">
      <c r="A183" s="11"/>
      <c r="B183" s="100"/>
      <c r="C183" s="101" t="n">
        <v>55</v>
      </c>
      <c r="D183" s="101" t="s">
        <v>76</v>
      </c>
      <c r="E183" s="102"/>
      <c r="F183" s="103" t="s">
        <v>231</v>
      </c>
      <c r="G183" s="104" t="s">
        <v>103</v>
      </c>
      <c r="H183" s="105" t="n">
        <v>100</v>
      </c>
      <c r="I183" s="106"/>
      <c r="J183" s="107" t="n">
        <f aca="false">ROUND(I183*H183,2)</f>
        <v>0</v>
      </c>
      <c r="K183" s="108"/>
      <c r="L183" s="12"/>
      <c r="M183" s="109"/>
      <c r="N183" s="110" t="s">
        <v>27</v>
      </c>
      <c r="O183" s="111"/>
      <c r="P183" s="112" t="n">
        <f aca="false">O183*H183</f>
        <v>0</v>
      </c>
      <c r="Q183" s="112" t="n">
        <v>0</v>
      </c>
      <c r="R183" s="112" t="n">
        <f aca="false">Q183*H183</f>
        <v>0</v>
      </c>
      <c r="S183" s="112" t="n">
        <v>0</v>
      </c>
      <c r="T183" s="113" t="n">
        <f aca="false">S183*H183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114" t="s">
        <v>104</v>
      </c>
      <c r="AT183" s="114" t="s">
        <v>76</v>
      </c>
      <c r="AU183" s="114" t="s">
        <v>80</v>
      </c>
      <c r="AY183" s="3" t="s">
        <v>73</v>
      </c>
      <c r="BE183" s="115" t="n">
        <f aca="false">IF(N183="základná",J183,0)</f>
        <v>0</v>
      </c>
      <c r="BF183" s="115" t="n">
        <f aca="false">IF(N183="znížená",J183,0)</f>
        <v>0</v>
      </c>
      <c r="BG183" s="115" t="n">
        <f aca="false">IF(N183="zákl. prenesená",J183,0)</f>
        <v>0</v>
      </c>
      <c r="BH183" s="115" t="n">
        <f aca="false">IF(N183="zníž. prenesená",J183,0)</f>
        <v>0</v>
      </c>
      <c r="BI183" s="115" t="n">
        <f aca="false">IF(N183="nulová",J183,0)</f>
        <v>0</v>
      </c>
      <c r="BJ183" s="3" t="s">
        <v>80</v>
      </c>
      <c r="BK183" s="115" t="n">
        <f aca="false">ROUND(I183*H183,2)</f>
        <v>0</v>
      </c>
      <c r="BL183" s="3" t="s">
        <v>104</v>
      </c>
      <c r="BM183" s="114" t="s">
        <v>232</v>
      </c>
    </row>
    <row r="184" s="14" customFormat="true" ht="16.5" hidden="false" customHeight="true" outlineLevel="0" collapsed="false">
      <c r="A184" s="11"/>
      <c r="B184" s="100"/>
      <c r="C184" s="116" t="n">
        <v>56</v>
      </c>
      <c r="D184" s="116" t="s">
        <v>98</v>
      </c>
      <c r="E184" s="117"/>
      <c r="F184" s="118" t="s">
        <v>233</v>
      </c>
      <c r="G184" s="119" t="s">
        <v>103</v>
      </c>
      <c r="H184" s="120" t="n">
        <v>100</v>
      </c>
      <c r="I184" s="121"/>
      <c r="J184" s="122" t="n">
        <f aca="false">ROUND(I184*H184,2)</f>
        <v>0</v>
      </c>
      <c r="K184" s="123"/>
      <c r="L184" s="124"/>
      <c r="M184" s="125"/>
      <c r="N184" s="126" t="s">
        <v>27</v>
      </c>
      <c r="O184" s="111"/>
      <c r="P184" s="112" t="n">
        <f aca="false">O184*H184</f>
        <v>0</v>
      </c>
      <c r="Q184" s="112" t="n">
        <v>0</v>
      </c>
      <c r="R184" s="112" t="n">
        <f aca="false">Q184*H184</f>
        <v>0</v>
      </c>
      <c r="S184" s="112" t="n">
        <v>0</v>
      </c>
      <c r="T184" s="113" t="n">
        <f aca="false">S184*H184</f>
        <v>0</v>
      </c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R184" s="114" t="s">
        <v>107</v>
      </c>
      <c r="AT184" s="114" t="s">
        <v>98</v>
      </c>
      <c r="AU184" s="114" t="s">
        <v>80</v>
      </c>
      <c r="AY184" s="3" t="s">
        <v>73</v>
      </c>
      <c r="BE184" s="115" t="n">
        <f aca="false">IF(N184="základná",J184,0)</f>
        <v>0</v>
      </c>
      <c r="BF184" s="115" t="n">
        <f aca="false">IF(N184="znížená",J184,0)</f>
        <v>0</v>
      </c>
      <c r="BG184" s="115" t="n">
        <f aca="false">IF(N184="zákl. prenesená",J184,0)</f>
        <v>0</v>
      </c>
      <c r="BH184" s="115" t="n">
        <f aca="false">IF(N184="zníž. prenesená",J184,0)</f>
        <v>0</v>
      </c>
      <c r="BI184" s="115" t="n">
        <f aca="false">IF(N184="nulová",J184,0)</f>
        <v>0</v>
      </c>
      <c r="BJ184" s="3" t="s">
        <v>80</v>
      </c>
      <c r="BK184" s="115" t="n">
        <f aca="false">ROUND(I184*H184,2)</f>
        <v>0</v>
      </c>
      <c r="BL184" s="3" t="s">
        <v>104</v>
      </c>
      <c r="BM184" s="114" t="s">
        <v>234</v>
      </c>
    </row>
    <row r="185" s="86" customFormat="true" ht="25.9" hidden="false" customHeight="true" outlineLevel="0" collapsed="false">
      <c r="B185" s="87"/>
      <c r="D185" s="88" t="s">
        <v>69</v>
      </c>
      <c r="E185" s="89" t="s">
        <v>235</v>
      </c>
      <c r="F185" s="89" t="s">
        <v>236</v>
      </c>
      <c r="I185" s="90"/>
      <c r="J185" s="91" t="n">
        <f aca="false">BK185</f>
        <v>0</v>
      </c>
      <c r="L185" s="87"/>
      <c r="M185" s="92"/>
      <c r="N185" s="93"/>
      <c r="O185" s="93"/>
      <c r="P185" s="94" t="n">
        <f aca="false">P186</f>
        <v>0</v>
      </c>
      <c r="Q185" s="93"/>
      <c r="R185" s="94" t="n">
        <f aca="false">R186</f>
        <v>0</v>
      </c>
      <c r="S185" s="93"/>
      <c r="T185" s="95" t="n">
        <f aca="false">T186</f>
        <v>0</v>
      </c>
      <c r="AR185" s="88" t="s">
        <v>88</v>
      </c>
      <c r="AT185" s="96" t="s">
        <v>69</v>
      </c>
      <c r="AU185" s="96" t="s">
        <v>2</v>
      </c>
      <c r="AY185" s="88" t="s">
        <v>73</v>
      </c>
      <c r="BK185" s="97" t="n">
        <f aca="false">BK186</f>
        <v>0</v>
      </c>
    </row>
    <row r="186" s="86" customFormat="true" ht="22.8" hidden="false" customHeight="true" outlineLevel="0" collapsed="false">
      <c r="B186" s="87"/>
      <c r="D186" s="88" t="s">
        <v>69</v>
      </c>
      <c r="E186" s="98" t="s">
        <v>237</v>
      </c>
      <c r="F186" s="98" t="s">
        <v>238</v>
      </c>
      <c r="I186" s="90"/>
      <c r="J186" s="99" t="n">
        <f aca="false">BK186</f>
        <v>0</v>
      </c>
      <c r="L186" s="87"/>
      <c r="M186" s="92"/>
      <c r="N186" s="93"/>
      <c r="O186" s="93"/>
      <c r="P186" s="94" t="n">
        <f aca="false">P187</f>
        <v>0</v>
      </c>
      <c r="Q186" s="93"/>
      <c r="R186" s="94" t="n">
        <f aca="false">R187</f>
        <v>0</v>
      </c>
      <c r="S186" s="93"/>
      <c r="T186" s="95" t="n">
        <f aca="false">T187</f>
        <v>0</v>
      </c>
      <c r="AR186" s="88" t="s">
        <v>88</v>
      </c>
      <c r="AT186" s="96" t="s">
        <v>69</v>
      </c>
      <c r="AU186" s="96" t="s">
        <v>72</v>
      </c>
      <c r="AY186" s="88" t="s">
        <v>73</v>
      </c>
      <c r="BK186" s="97" t="n">
        <f aca="false">BK187</f>
        <v>0</v>
      </c>
    </row>
    <row r="187" s="14" customFormat="true" ht="24.15" hidden="false" customHeight="true" outlineLevel="0" collapsed="false">
      <c r="A187" s="11"/>
      <c r="B187" s="100"/>
      <c r="C187" s="101" t="n">
        <v>57</v>
      </c>
      <c r="D187" s="101" t="s">
        <v>76</v>
      </c>
      <c r="E187" s="102"/>
      <c r="F187" s="103" t="s">
        <v>239</v>
      </c>
      <c r="G187" s="104" t="s">
        <v>240</v>
      </c>
      <c r="H187" s="105" t="n">
        <v>1</v>
      </c>
      <c r="I187" s="106"/>
      <c r="J187" s="107" t="n">
        <f aca="false">ROUND(I187*H187,2)</f>
        <v>0</v>
      </c>
      <c r="K187" s="108"/>
      <c r="L187" s="12"/>
      <c r="M187" s="129"/>
      <c r="N187" s="130" t="s">
        <v>27</v>
      </c>
      <c r="O187" s="131"/>
      <c r="P187" s="132" t="n">
        <f aca="false">O187*H187</f>
        <v>0</v>
      </c>
      <c r="Q187" s="132" t="n">
        <v>0</v>
      </c>
      <c r="R187" s="132" t="n">
        <f aca="false">Q187*H187</f>
        <v>0</v>
      </c>
      <c r="S187" s="132" t="n">
        <v>0</v>
      </c>
      <c r="T187" s="133" t="n">
        <f aca="false">S187*H187</f>
        <v>0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R187" s="114" t="s">
        <v>79</v>
      </c>
      <c r="AT187" s="114" t="s">
        <v>76</v>
      </c>
      <c r="AU187" s="114" t="s">
        <v>80</v>
      </c>
      <c r="AY187" s="3" t="s">
        <v>73</v>
      </c>
      <c r="BE187" s="115" t="n">
        <f aca="false">IF(N187="základná",J187,0)</f>
        <v>0</v>
      </c>
      <c r="BF187" s="115" t="n">
        <f aca="false">IF(N187="znížená",J187,0)</f>
        <v>0</v>
      </c>
      <c r="BG187" s="115" t="n">
        <f aca="false">IF(N187="zákl. prenesená",J187,0)</f>
        <v>0</v>
      </c>
      <c r="BH187" s="115" t="n">
        <f aca="false">IF(N187="zníž. prenesená",J187,0)</f>
        <v>0</v>
      </c>
      <c r="BI187" s="115" t="n">
        <f aca="false">IF(N187="nulová",J187,0)</f>
        <v>0</v>
      </c>
      <c r="BJ187" s="3" t="s">
        <v>80</v>
      </c>
      <c r="BK187" s="115" t="n">
        <f aca="false">ROUND(I187*H187,2)</f>
        <v>0</v>
      </c>
      <c r="BL187" s="3" t="s">
        <v>79</v>
      </c>
      <c r="BM187" s="114" t="s">
        <v>241</v>
      </c>
    </row>
    <row r="188" s="14" customFormat="true" ht="6.95" hidden="false" customHeight="true" outlineLevel="0" collapsed="false">
      <c r="A188" s="11"/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12"/>
      <c r="M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</row>
  </sheetData>
  <autoFilter ref="C122:K187"/>
  <mergeCells count="9">
    <mergeCell ref="L2:V2"/>
    <mergeCell ref="E7:H7"/>
    <mergeCell ref="E9:H9"/>
    <mergeCell ref="E18:H18"/>
    <mergeCell ref="E27:H27"/>
    <mergeCell ref="E85:H85"/>
    <mergeCell ref="E87:H87"/>
    <mergeCell ref="E113:H113"/>
    <mergeCell ref="E115:H115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2024-11-05T12:13:54Z</dcterms:created>
  <dc:creator>HROMADOVA\VGasparovic</dc:creator>
  <dc:description/>
  <dc:language>sk-SK</dc:language>
  <cp:lastModifiedBy/>
  <dcterms:modified xsi:type="dcterms:W3CDTF">2026-02-04T10:57:44Z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